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 firstSheet="8" activeTab="10"/>
  </bookViews>
  <sheets>
    <sheet name="Carátula y Guía" sheetId="8" r:id="rId1"/>
    <sheet name="Ahorros EE&amp;eval.eco - Medida1" sheetId="2" r:id="rId2"/>
    <sheet name="Ahorros EE&amp;eval.eco - Medida2" sheetId="10" r:id="rId3"/>
    <sheet name="Ahorros EE&amp;eval.eco - Medida3" sheetId="11" r:id="rId4"/>
    <sheet name="Ahorros EE&amp;eval.eco - Medida4" sheetId="12" r:id="rId5"/>
    <sheet name="Ahorros EE&amp;eval.eco - Medida5" sheetId="13" r:id="rId6"/>
    <sheet name="Ahorros EE&amp;eval.eco - Medida6" sheetId="14" r:id="rId7"/>
    <sheet name="Ahorros EE&amp;eval.eco - Medida7" sheetId="15" r:id="rId8"/>
    <sheet name="Ahorros EE&amp;eval.eco - Medida8" sheetId="16" r:id="rId9"/>
    <sheet name="Ahorros EE&amp;eval.eco - Medida9" sheetId="17" r:id="rId10"/>
    <sheet name="Ahorros EE&amp;eval.eco - Medida10" sheetId="18" r:id="rId11"/>
    <sheet name="Resumen medidas" sheetId="20" r:id="rId12"/>
    <sheet name="Pliego tarifario UTE vigente" sheetId="9" r:id="rId13"/>
    <sheet name="Factores de conversión" sheetId="6" r:id="rId14"/>
  </sheets>
  <definedNames>
    <definedName name="_xlnm.Print_Area" localSheetId="1">'Ahorros EE&amp;eval.eco - Medida1'!$A$1:$M$103</definedName>
    <definedName name="_xlnm.Print_Area" localSheetId="10">'Ahorros EE&amp;eval.eco - Medida10'!$A$1:$M$103</definedName>
    <definedName name="_xlnm.Print_Area" localSheetId="2">'Ahorros EE&amp;eval.eco - Medida2'!$A$1:$M$103</definedName>
    <definedName name="_xlnm.Print_Area" localSheetId="3">'Ahorros EE&amp;eval.eco - Medida3'!$A$1:$M$103</definedName>
    <definedName name="_xlnm.Print_Area" localSheetId="4">'Ahorros EE&amp;eval.eco - Medida4'!$A$1:$M$103</definedName>
    <definedName name="_xlnm.Print_Area" localSheetId="5">'Ahorros EE&amp;eval.eco - Medida5'!$A$1:$M$103</definedName>
    <definedName name="_xlnm.Print_Area" localSheetId="6">'Ahorros EE&amp;eval.eco - Medida6'!$A$1:$M$103</definedName>
    <definedName name="_xlnm.Print_Area" localSheetId="7">'Ahorros EE&amp;eval.eco - Medida7'!$A$1:$M$103</definedName>
    <definedName name="_xlnm.Print_Area" localSheetId="8">'Ahorros EE&amp;eval.eco - Medida8'!$A$1:$M$103</definedName>
    <definedName name="_xlnm.Print_Area" localSheetId="9">'Ahorros EE&amp;eval.eco - Medida9'!$A$1:$M$103</definedName>
    <definedName name="_xlnm.Print_Area" localSheetId="0">'Carátula y Guía'!$A$1:$J$23</definedName>
    <definedName name="_xlnm.Print_Area" localSheetId="13">'Factores de conversión'!$A$1:$H$21</definedName>
    <definedName name="_xlnm.Print_Area" localSheetId="12">'Pliego tarifario UTE vigente'!$A$1:$F$14</definedName>
    <definedName name="_xlnm.Print_Area" localSheetId="11">'Resumen medidas'!$A$1:$M$16</definedName>
  </definedNames>
  <calcPr calcId="145621"/>
</workbook>
</file>

<file path=xl/calcChain.xml><?xml version="1.0" encoding="utf-8"?>
<calcChain xmlns="http://schemas.openxmlformats.org/spreadsheetml/2006/main">
  <c r="E20" i="18" l="1"/>
  <c r="E83" i="18" s="1"/>
  <c r="D20" i="15"/>
  <c r="D83" i="15" s="1"/>
  <c r="D20" i="14"/>
  <c r="D83" i="14" s="1"/>
  <c r="F20" i="11"/>
  <c r="F83" i="11" s="1"/>
  <c r="D20" i="10"/>
  <c r="D83" i="10" s="1"/>
  <c r="AA93" i="18"/>
  <c r="Z93" i="18"/>
  <c r="Y93" i="18"/>
  <c r="X93" i="18"/>
  <c r="W93" i="18"/>
  <c r="V93" i="18"/>
  <c r="U93" i="18"/>
  <c r="T93" i="18"/>
  <c r="S93" i="18"/>
  <c r="R93" i="18"/>
  <c r="Q93" i="18"/>
  <c r="P93" i="18"/>
  <c r="O93" i="18"/>
  <c r="N93" i="18"/>
  <c r="M93" i="18"/>
  <c r="L93" i="18"/>
  <c r="K93" i="18"/>
  <c r="J93" i="18"/>
  <c r="I93" i="18"/>
  <c r="H93" i="18"/>
  <c r="G93" i="18"/>
  <c r="F93" i="18"/>
  <c r="E93" i="18"/>
  <c r="D93" i="18"/>
  <c r="C93" i="18"/>
  <c r="B93" i="18"/>
  <c r="B98" i="18" s="1"/>
  <c r="AA90" i="18"/>
  <c r="AA97" i="18" s="1"/>
  <c r="Z90" i="18"/>
  <c r="Z97" i="18" s="1"/>
  <c r="Y90" i="18"/>
  <c r="Y97" i="18" s="1"/>
  <c r="X90" i="18"/>
  <c r="X97" i="18" s="1"/>
  <c r="W90" i="18"/>
  <c r="W97" i="18" s="1"/>
  <c r="V90" i="18"/>
  <c r="V97" i="18" s="1"/>
  <c r="U90" i="18"/>
  <c r="U97" i="18" s="1"/>
  <c r="T90" i="18"/>
  <c r="T97" i="18" s="1"/>
  <c r="S90" i="18"/>
  <c r="S97" i="18" s="1"/>
  <c r="R90" i="18"/>
  <c r="R97" i="18" s="1"/>
  <c r="Q90" i="18"/>
  <c r="Q97" i="18" s="1"/>
  <c r="P90" i="18"/>
  <c r="P97" i="18" s="1"/>
  <c r="O90" i="18"/>
  <c r="O97" i="18" s="1"/>
  <c r="N90" i="18"/>
  <c r="N97" i="18" s="1"/>
  <c r="M90" i="18"/>
  <c r="M97" i="18" s="1"/>
  <c r="L90" i="18"/>
  <c r="L97" i="18" s="1"/>
  <c r="K90" i="18"/>
  <c r="K97" i="18" s="1"/>
  <c r="J90" i="18"/>
  <c r="J97" i="18" s="1"/>
  <c r="I90" i="18"/>
  <c r="I97" i="18" s="1"/>
  <c r="H90" i="18"/>
  <c r="H97" i="18" s="1"/>
  <c r="G90" i="18"/>
  <c r="G97" i="18" s="1"/>
  <c r="F90" i="18"/>
  <c r="F97" i="18" s="1"/>
  <c r="E90" i="18"/>
  <c r="E97" i="18" s="1"/>
  <c r="D90" i="18"/>
  <c r="D97" i="18" s="1"/>
  <c r="C90" i="18"/>
  <c r="C97" i="18" s="1"/>
  <c r="B90" i="18"/>
  <c r="B78" i="18"/>
  <c r="C77" i="18"/>
  <c r="D77" i="18" s="1"/>
  <c r="D84" i="18" s="1"/>
  <c r="N55" i="18"/>
  <c r="N54" i="18"/>
  <c r="N53" i="18"/>
  <c r="C48" i="18"/>
  <c r="D48" i="18" s="1"/>
  <c r="C47" i="18"/>
  <c r="D47" i="18" s="1"/>
  <c r="C46" i="18"/>
  <c r="D46" i="18" s="1"/>
  <c r="F20" i="18"/>
  <c r="F83" i="18" s="1"/>
  <c r="D20" i="18"/>
  <c r="D83" i="18" s="1"/>
  <c r="C20" i="18"/>
  <c r="C83" i="18" s="1"/>
  <c r="C17" i="18"/>
  <c r="D17" i="18" s="1"/>
  <c r="E17" i="18" s="1"/>
  <c r="F17" i="18" s="1"/>
  <c r="G17" i="18" s="1"/>
  <c r="H17" i="18" s="1"/>
  <c r="I17" i="18" s="1"/>
  <c r="J17" i="18" s="1"/>
  <c r="K17" i="18" s="1"/>
  <c r="L17" i="18" s="1"/>
  <c r="M17" i="18" s="1"/>
  <c r="N17" i="18" s="1"/>
  <c r="O17" i="18" s="1"/>
  <c r="P17" i="18" s="1"/>
  <c r="Q17" i="18" s="1"/>
  <c r="R17" i="18" s="1"/>
  <c r="S17" i="18" s="1"/>
  <c r="T17" i="18" s="1"/>
  <c r="U17" i="18" s="1"/>
  <c r="V17" i="18" s="1"/>
  <c r="W17" i="18" s="1"/>
  <c r="X17" i="18" s="1"/>
  <c r="Y17" i="18" s="1"/>
  <c r="Z17" i="18" s="1"/>
  <c r="AA17" i="18" s="1"/>
  <c r="AA93" i="17"/>
  <c r="Z93" i="17"/>
  <c r="Y93" i="17"/>
  <c r="X93" i="17"/>
  <c r="W93" i="17"/>
  <c r="V93" i="17"/>
  <c r="U93" i="17"/>
  <c r="T93" i="17"/>
  <c r="S93" i="17"/>
  <c r="R93" i="17"/>
  <c r="Q93" i="17"/>
  <c r="P93" i="17"/>
  <c r="O93" i="17"/>
  <c r="N93" i="17"/>
  <c r="M93" i="17"/>
  <c r="L93" i="17"/>
  <c r="K93" i="17"/>
  <c r="J93" i="17"/>
  <c r="I93" i="17"/>
  <c r="H93" i="17"/>
  <c r="G93" i="17"/>
  <c r="F93" i="17"/>
  <c r="E93" i="17"/>
  <c r="D93" i="17"/>
  <c r="C93" i="17"/>
  <c r="B93" i="17"/>
  <c r="B98" i="17" s="1"/>
  <c r="AA90" i="17"/>
  <c r="AA97" i="17" s="1"/>
  <c r="Z90" i="17"/>
  <c r="Z97" i="17" s="1"/>
  <c r="Y90" i="17"/>
  <c r="Y97" i="17" s="1"/>
  <c r="X90" i="17"/>
  <c r="X97" i="17" s="1"/>
  <c r="W90" i="17"/>
  <c r="W97" i="17" s="1"/>
  <c r="V90" i="17"/>
  <c r="V97" i="17" s="1"/>
  <c r="U90" i="17"/>
  <c r="U97" i="17" s="1"/>
  <c r="T90" i="17"/>
  <c r="T97" i="17" s="1"/>
  <c r="S90" i="17"/>
  <c r="S97" i="17" s="1"/>
  <c r="R90" i="17"/>
  <c r="R97" i="17" s="1"/>
  <c r="Q90" i="17"/>
  <c r="Q97" i="17" s="1"/>
  <c r="P90" i="17"/>
  <c r="P97" i="17" s="1"/>
  <c r="O90" i="17"/>
  <c r="O97" i="17" s="1"/>
  <c r="N90" i="17"/>
  <c r="N97" i="17" s="1"/>
  <c r="M90" i="17"/>
  <c r="M97" i="17" s="1"/>
  <c r="L90" i="17"/>
  <c r="L97" i="17" s="1"/>
  <c r="K90" i="17"/>
  <c r="K97" i="17" s="1"/>
  <c r="J90" i="17"/>
  <c r="J97" i="17" s="1"/>
  <c r="I90" i="17"/>
  <c r="I97" i="17" s="1"/>
  <c r="H90" i="17"/>
  <c r="H97" i="17" s="1"/>
  <c r="G90" i="17"/>
  <c r="G97" i="17" s="1"/>
  <c r="F90" i="17"/>
  <c r="F97" i="17" s="1"/>
  <c r="E90" i="17"/>
  <c r="E97" i="17" s="1"/>
  <c r="D90" i="17"/>
  <c r="D97" i="17" s="1"/>
  <c r="C90" i="17"/>
  <c r="C97" i="17" s="1"/>
  <c r="B90" i="17"/>
  <c r="B78" i="17"/>
  <c r="B97" i="17" s="1"/>
  <c r="B99" i="17" s="1"/>
  <c r="C77" i="17"/>
  <c r="N55" i="17"/>
  <c r="N54" i="17"/>
  <c r="N53" i="17"/>
  <c r="C48" i="17"/>
  <c r="D48" i="17" s="1"/>
  <c r="C47" i="17"/>
  <c r="D47" i="17" s="1"/>
  <c r="C46" i="17"/>
  <c r="E20" i="17"/>
  <c r="E83" i="17" s="1"/>
  <c r="D20" i="17"/>
  <c r="D83" i="17" s="1"/>
  <c r="C20" i="17"/>
  <c r="C83" i="17" s="1"/>
  <c r="C17" i="17"/>
  <c r="D17" i="17" s="1"/>
  <c r="E17" i="17" s="1"/>
  <c r="F17" i="17" s="1"/>
  <c r="G17" i="17" s="1"/>
  <c r="H17" i="17" s="1"/>
  <c r="I17" i="17" s="1"/>
  <c r="J17" i="17" s="1"/>
  <c r="K17" i="17" s="1"/>
  <c r="L17" i="17" s="1"/>
  <c r="M17" i="17" s="1"/>
  <c r="N17" i="17" s="1"/>
  <c r="O17" i="17" s="1"/>
  <c r="P17" i="17" s="1"/>
  <c r="Q17" i="17" s="1"/>
  <c r="R17" i="17" s="1"/>
  <c r="S17" i="17" s="1"/>
  <c r="T17" i="17" s="1"/>
  <c r="U17" i="17" s="1"/>
  <c r="V17" i="17" s="1"/>
  <c r="W17" i="17" s="1"/>
  <c r="X17" i="17" s="1"/>
  <c r="Y17" i="17" s="1"/>
  <c r="Z17" i="17" s="1"/>
  <c r="AA17" i="17" s="1"/>
  <c r="M97" i="16"/>
  <c r="E97" i="16"/>
  <c r="AA93" i="16"/>
  <c r="Z93" i="16"/>
  <c r="Y93" i="16"/>
  <c r="X93" i="16"/>
  <c r="W93" i="16"/>
  <c r="V93" i="16"/>
  <c r="U93" i="16"/>
  <c r="T93" i="16"/>
  <c r="S93" i="16"/>
  <c r="R93" i="16"/>
  <c r="Q93" i="16"/>
  <c r="P93" i="16"/>
  <c r="O93" i="16"/>
  <c r="N93" i="16"/>
  <c r="M93" i="16"/>
  <c r="L93" i="16"/>
  <c r="K93" i="16"/>
  <c r="J93" i="16"/>
  <c r="I93" i="16"/>
  <c r="H93" i="16"/>
  <c r="G93" i="16"/>
  <c r="F93" i="16"/>
  <c r="E93" i="16"/>
  <c r="D93" i="16"/>
  <c r="C93" i="16"/>
  <c r="B93" i="16"/>
  <c r="B98" i="16" s="1"/>
  <c r="AA90" i="16"/>
  <c r="AA97" i="16" s="1"/>
  <c r="Z90" i="16"/>
  <c r="Z97" i="16" s="1"/>
  <c r="Y90" i="16"/>
  <c r="Y97" i="16" s="1"/>
  <c r="X90" i="16"/>
  <c r="X97" i="16" s="1"/>
  <c r="W90" i="16"/>
  <c r="W97" i="16" s="1"/>
  <c r="V90" i="16"/>
  <c r="V97" i="16" s="1"/>
  <c r="U90" i="16"/>
  <c r="U97" i="16" s="1"/>
  <c r="T90" i="16"/>
  <c r="T97" i="16" s="1"/>
  <c r="S90" i="16"/>
  <c r="S97" i="16" s="1"/>
  <c r="R90" i="16"/>
  <c r="R97" i="16" s="1"/>
  <c r="Q90" i="16"/>
  <c r="Q97" i="16" s="1"/>
  <c r="P90" i="16"/>
  <c r="P97" i="16" s="1"/>
  <c r="O90" i="16"/>
  <c r="O97" i="16" s="1"/>
  <c r="N90" i="16"/>
  <c r="N97" i="16" s="1"/>
  <c r="M90" i="16"/>
  <c r="L90" i="16"/>
  <c r="L97" i="16" s="1"/>
  <c r="K90" i="16"/>
  <c r="K97" i="16" s="1"/>
  <c r="J90" i="16"/>
  <c r="J97" i="16" s="1"/>
  <c r="I90" i="16"/>
  <c r="I97" i="16" s="1"/>
  <c r="H90" i="16"/>
  <c r="H97" i="16" s="1"/>
  <c r="G90" i="16"/>
  <c r="G97" i="16" s="1"/>
  <c r="F90" i="16"/>
  <c r="F97" i="16" s="1"/>
  <c r="E90" i="16"/>
  <c r="D90" i="16"/>
  <c r="D97" i="16" s="1"/>
  <c r="C90" i="16"/>
  <c r="C97" i="16" s="1"/>
  <c r="B90" i="16"/>
  <c r="B78" i="16"/>
  <c r="C77" i="16"/>
  <c r="D77" i="16" s="1"/>
  <c r="E77" i="16" s="1"/>
  <c r="E84" i="16" s="1"/>
  <c r="N55" i="16"/>
  <c r="N54" i="16"/>
  <c r="N53" i="16"/>
  <c r="C48" i="16"/>
  <c r="D48" i="16" s="1"/>
  <c r="C47" i="16"/>
  <c r="D47" i="16" s="1"/>
  <c r="C46" i="16"/>
  <c r="D46" i="16" s="1"/>
  <c r="D49" i="16" s="1"/>
  <c r="E20" i="16"/>
  <c r="E83" i="16" s="1"/>
  <c r="D20" i="16"/>
  <c r="D83" i="16" s="1"/>
  <c r="C20" i="16"/>
  <c r="C83" i="16" s="1"/>
  <c r="C17" i="16"/>
  <c r="D17" i="16" s="1"/>
  <c r="E17" i="16" s="1"/>
  <c r="F17" i="16" s="1"/>
  <c r="G17" i="16" s="1"/>
  <c r="H17" i="16" s="1"/>
  <c r="I17" i="16" s="1"/>
  <c r="J17" i="16" s="1"/>
  <c r="K17" i="16" s="1"/>
  <c r="L17" i="16" s="1"/>
  <c r="M17" i="16" s="1"/>
  <c r="N17" i="16" s="1"/>
  <c r="O17" i="16" s="1"/>
  <c r="P17" i="16" s="1"/>
  <c r="Q17" i="16" s="1"/>
  <c r="R17" i="16" s="1"/>
  <c r="S17" i="16" s="1"/>
  <c r="T17" i="16" s="1"/>
  <c r="U17" i="16" s="1"/>
  <c r="V17" i="16" s="1"/>
  <c r="W17" i="16" s="1"/>
  <c r="X17" i="16" s="1"/>
  <c r="Y17" i="16" s="1"/>
  <c r="Z17" i="16" s="1"/>
  <c r="AA17" i="16" s="1"/>
  <c r="AA93" i="15"/>
  <c r="Z93" i="15"/>
  <c r="Y93" i="15"/>
  <c r="X93" i="15"/>
  <c r="W93" i="15"/>
  <c r="V93" i="15"/>
  <c r="U93" i="15"/>
  <c r="T93" i="15"/>
  <c r="S93" i="15"/>
  <c r="R93" i="15"/>
  <c r="Q93" i="15"/>
  <c r="P93" i="15"/>
  <c r="O93" i="15"/>
  <c r="N93" i="15"/>
  <c r="M93" i="15"/>
  <c r="L93" i="15"/>
  <c r="K93" i="15"/>
  <c r="J93" i="15"/>
  <c r="I93" i="15"/>
  <c r="H93" i="15"/>
  <c r="G93" i="15"/>
  <c r="F93" i="15"/>
  <c r="E93" i="15"/>
  <c r="D93" i="15"/>
  <c r="C93" i="15"/>
  <c r="B93" i="15"/>
  <c r="B98" i="15" s="1"/>
  <c r="AA90" i="15"/>
  <c r="AA97" i="15" s="1"/>
  <c r="Z90" i="15"/>
  <c r="Z97" i="15" s="1"/>
  <c r="Y90" i="15"/>
  <c r="Y97" i="15" s="1"/>
  <c r="X90" i="15"/>
  <c r="X97" i="15" s="1"/>
  <c r="W90" i="15"/>
  <c r="W97" i="15" s="1"/>
  <c r="V90" i="15"/>
  <c r="V97" i="15" s="1"/>
  <c r="U90" i="15"/>
  <c r="U97" i="15" s="1"/>
  <c r="T90" i="15"/>
  <c r="T97" i="15" s="1"/>
  <c r="S90" i="15"/>
  <c r="S97" i="15" s="1"/>
  <c r="R90" i="15"/>
  <c r="R97" i="15" s="1"/>
  <c r="Q90" i="15"/>
  <c r="Q97" i="15" s="1"/>
  <c r="P90" i="15"/>
  <c r="P97" i="15" s="1"/>
  <c r="O90" i="15"/>
  <c r="O97" i="15" s="1"/>
  <c r="N90" i="15"/>
  <c r="N97" i="15" s="1"/>
  <c r="M90" i="15"/>
  <c r="M97" i="15" s="1"/>
  <c r="L90" i="15"/>
  <c r="L97" i="15" s="1"/>
  <c r="K90" i="15"/>
  <c r="K97" i="15" s="1"/>
  <c r="J90" i="15"/>
  <c r="J97" i="15" s="1"/>
  <c r="I90" i="15"/>
  <c r="I97" i="15" s="1"/>
  <c r="H90" i="15"/>
  <c r="H97" i="15" s="1"/>
  <c r="G90" i="15"/>
  <c r="G97" i="15" s="1"/>
  <c r="F90" i="15"/>
  <c r="F97" i="15" s="1"/>
  <c r="E90" i="15"/>
  <c r="E97" i="15" s="1"/>
  <c r="D90" i="15"/>
  <c r="D97" i="15" s="1"/>
  <c r="C90" i="15"/>
  <c r="C97" i="15" s="1"/>
  <c r="B90" i="15"/>
  <c r="B78" i="15"/>
  <c r="C77" i="15"/>
  <c r="N55" i="15"/>
  <c r="N54" i="15"/>
  <c r="N53" i="15"/>
  <c r="C48" i="15"/>
  <c r="D48" i="15" s="1"/>
  <c r="C47" i="15"/>
  <c r="D47" i="15" s="1"/>
  <c r="C46" i="15"/>
  <c r="E20" i="15"/>
  <c r="E83" i="15" s="1"/>
  <c r="C20" i="15"/>
  <c r="C83" i="15" s="1"/>
  <c r="C17" i="15"/>
  <c r="D17" i="15" s="1"/>
  <c r="E17" i="15" s="1"/>
  <c r="F17" i="15" s="1"/>
  <c r="G17" i="15" s="1"/>
  <c r="H17" i="15" s="1"/>
  <c r="I17" i="15" s="1"/>
  <c r="J17" i="15" s="1"/>
  <c r="K17" i="15" s="1"/>
  <c r="L17" i="15" s="1"/>
  <c r="M17" i="15" s="1"/>
  <c r="N17" i="15" s="1"/>
  <c r="O17" i="15" s="1"/>
  <c r="P17" i="15" s="1"/>
  <c r="Q17" i="15" s="1"/>
  <c r="R17" i="15" s="1"/>
  <c r="S17" i="15" s="1"/>
  <c r="T17" i="15" s="1"/>
  <c r="U17" i="15" s="1"/>
  <c r="V17" i="15" s="1"/>
  <c r="W17" i="15" s="1"/>
  <c r="X17" i="15" s="1"/>
  <c r="Y17" i="15" s="1"/>
  <c r="Z17" i="15" s="1"/>
  <c r="AA17" i="15" s="1"/>
  <c r="AA93" i="14"/>
  <c r="Z93" i="14"/>
  <c r="Y93" i="14"/>
  <c r="X93" i="14"/>
  <c r="W93" i="14"/>
  <c r="V93" i="14"/>
  <c r="U93" i="14"/>
  <c r="T93" i="14"/>
  <c r="S93" i="14"/>
  <c r="R93" i="14"/>
  <c r="Q93" i="14"/>
  <c r="P93" i="14"/>
  <c r="O93" i="14"/>
  <c r="N93" i="14"/>
  <c r="M93" i="14"/>
  <c r="L93" i="14"/>
  <c r="K93" i="14"/>
  <c r="J93" i="14"/>
  <c r="I93" i="14"/>
  <c r="H93" i="14"/>
  <c r="G93" i="14"/>
  <c r="F93" i="14"/>
  <c r="E93" i="14"/>
  <c r="D93" i="14"/>
  <c r="C93" i="14"/>
  <c r="B93" i="14"/>
  <c r="B98" i="14" s="1"/>
  <c r="AA90" i="14"/>
  <c r="AA97" i="14" s="1"/>
  <c r="Z90" i="14"/>
  <c r="Z97" i="14" s="1"/>
  <c r="Y90" i="14"/>
  <c r="Y97" i="14" s="1"/>
  <c r="X90" i="14"/>
  <c r="X97" i="14" s="1"/>
  <c r="W90" i="14"/>
  <c r="W97" i="14" s="1"/>
  <c r="V90" i="14"/>
  <c r="V97" i="14" s="1"/>
  <c r="U90" i="14"/>
  <c r="U97" i="14" s="1"/>
  <c r="T90" i="14"/>
  <c r="T97" i="14" s="1"/>
  <c r="S90" i="14"/>
  <c r="S97" i="14" s="1"/>
  <c r="R90" i="14"/>
  <c r="R97" i="14" s="1"/>
  <c r="Q90" i="14"/>
  <c r="Q97" i="14" s="1"/>
  <c r="P90" i="14"/>
  <c r="P97" i="14" s="1"/>
  <c r="O90" i="14"/>
  <c r="O97" i="14" s="1"/>
  <c r="N90" i="14"/>
  <c r="N97" i="14" s="1"/>
  <c r="M90" i="14"/>
  <c r="M97" i="14" s="1"/>
  <c r="L90" i="14"/>
  <c r="L97" i="14" s="1"/>
  <c r="K90" i="14"/>
  <c r="K97" i="14" s="1"/>
  <c r="J90" i="14"/>
  <c r="J97" i="14" s="1"/>
  <c r="I90" i="14"/>
  <c r="I97" i="14" s="1"/>
  <c r="H90" i="14"/>
  <c r="H97" i="14" s="1"/>
  <c r="G90" i="14"/>
  <c r="G97" i="14" s="1"/>
  <c r="F90" i="14"/>
  <c r="F97" i="14" s="1"/>
  <c r="E90" i="14"/>
  <c r="E97" i="14" s="1"/>
  <c r="D90" i="14"/>
  <c r="D97" i="14" s="1"/>
  <c r="C90" i="14"/>
  <c r="C97" i="14" s="1"/>
  <c r="B90" i="14"/>
  <c r="B78" i="14"/>
  <c r="B97" i="14" s="1"/>
  <c r="C77" i="14"/>
  <c r="N55" i="14"/>
  <c r="N54" i="14"/>
  <c r="N53" i="14"/>
  <c r="C48" i="14"/>
  <c r="D48" i="14" s="1"/>
  <c r="C47" i="14"/>
  <c r="D47" i="14" s="1"/>
  <c r="C46" i="14"/>
  <c r="E20" i="14"/>
  <c r="E83" i="14" s="1"/>
  <c r="C20" i="14"/>
  <c r="C83" i="14" s="1"/>
  <c r="C17" i="14"/>
  <c r="D17" i="14" s="1"/>
  <c r="E17" i="14" s="1"/>
  <c r="F17" i="14" s="1"/>
  <c r="G17" i="14" s="1"/>
  <c r="H17" i="14" s="1"/>
  <c r="I17" i="14" s="1"/>
  <c r="J17" i="14" s="1"/>
  <c r="K17" i="14" s="1"/>
  <c r="L17" i="14" s="1"/>
  <c r="M17" i="14" s="1"/>
  <c r="N17" i="14" s="1"/>
  <c r="O17" i="14" s="1"/>
  <c r="P17" i="14" s="1"/>
  <c r="Q17" i="14" s="1"/>
  <c r="R17" i="14" s="1"/>
  <c r="S17" i="14" s="1"/>
  <c r="T17" i="14" s="1"/>
  <c r="U17" i="14" s="1"/>
  <c r="V17" i="14" s="1"/>
  <c r="W17" i="14" s="1"/>
  <c r="X17" i="14" s="1"/>
  <c r="Y17" i="14" s="1"/>
  <c r="Z17" i="14" s="1"/>
  <c r="AA17" i="14" s="1"/>
  <c r="AA93" i="13"/>
  <c r="Z93" i="13"/>
  <c r="Y93" i="13"/>
  <c r="X93" i="13"/>
  <c r="W93" i="13"/>
  <c r="V93" i="13"/>
  <c r="U93" i="13"/>
  <c r="T93" i="13"/>
  <c r="S93" i="13"/>
  <c r="R93" i="13"/>
  <c r="Q93" i="13"/>
  <c r="P93" i="13"/>
  <c r="O93" i="13"/>
  <c r="N93" i="13"/>
  <c r="M93" i="13"/>
  <c r="L93" i="13"/>
  <c r="K93" i="13"/>
  <c r="J93" i="13"/>
  <c r="I93" i="13"/>
  <c r="H93" i="13"/>
  <c r="G93" i="13"/>
  <c r="F93" i="13"/>
  <c r="E93" i="13"/>
  <c r="D93" i="13"/>
  <c r="C93" i="13"/>
  <c r="B93" i="13"/>
  <c r="B98" i="13" s="1"/>
  <c r="AA90" i="13"/>
  <c r="AA97" i="13" s="1"/>
  <c r="Z90" i="13"/>
  <c r="Z97" i="13" s="1"/>
  <c r="Y90" i="13"/>
  <c r="Y97" i="13" s="1"/>
  <c r="X90" i="13"/>
  <c r="X97" i="13" s="1"/>
  <c r="W90" i="13"/>
  <c r="W97" i="13" s="1"/>
  <c r="V90" i="13"/>
  <c r="V97" i="13" s="1"/>
  <c r="U90" i="13"/>
  <c r="U97" i="13" s="1"/>
  <c r="T90" i="13"/>
  <c r="T97" i="13" s="1"/>
  <c r="S90" i="13"/>
  <c r="S97" i="13" s="1"/>
  <c r="R90" i="13"/>
  <c r="R97" i="13" s="1"/>
  <c r="Q90" i="13"/>
  <c r="Q97" i="13" s="1"/>
  <c r="P90" i="13"/>
  <c r="P97" i="13" s="1"/>
  <c r="O90" i="13"/>
  <c r="O97" i="13" s="1"/>
  <c r="N90" i="13"/>
  <c r="N97" i="13" s="1"/>
  <c r="M90" i="13"/>
  <c r="M97" i="13" s="1"/>
  <c r="L90" i="13"/>
  <c r="L97" i="13" s="1"/>
  <c r="K90" i="13"/>
  <c r="K97" i="13" s="1"/>
  <c r="J90" i="13"/>
  <c r="J97" i="13" s="1"/>
  <c r="I90" i="13"/>
  <c r="I97" i="13" s="1"/>
  <c r="H90" i="13"/>
  <c r="H97" i="13" s="1"/>
  <c r="G90" i="13"/>
  <c r="G97" i="13" s="1"/>
  <c r="F90" i="13"/>
  <c r="F97" i="13" s="1"/>
  <c r="E90" i="13"/>
  <c r="E97" i="13" s="1"/>
  <c r="D90" i="13"/>
  <c r="D97" i="13" s="1"/>
  <c r="C90" i="13"/>
  <c r="C97" i="13" s="1"/>
  <c r="B90" i="13"/>
  <c r="B78" i="13"/>
  <c r="B97" i="13" s="1"/>
  <c r="C77" i="13"/>
  <c r="N55" i="13"/>
  <c r="N54" i="13"/>
  <c r="N53" i="13"/>
  <c r="C49" i="13"/>
  <c r="C48" i="13"/>
  <c r="D48" i="13" s="1"/>
  <c r="C47" i="13"/>
  <c r="D47" i="13" s="1"/>
  <c r="C46" i="13"/>
  <c r="F20" i="13"/>
  <c r="F83" i="13" s="1"/>
  <c r="E20" i="13"/>
  <c r="E83" i="13" s="1"/>
  <c r="D20" i="13"/>
  <c r="D83" i="13" s="1"/>
  <c r="C20" i="13"/>
  <c r="C83" i="13" s="1"/>
  <c r="E17" i="13"/>
  <c r="F17" i="13" s="1"/>
  <c r="G17" i="13" s="1"/>
  <c r="H17" i="13" s="1"/>
  <c r="I17" i="13" s="1"/>
  <c r="J17" i="13" s="1"/>
  <c r="K17" i="13" s="1"/>
  <c r="L17" i="13" s="1"/>
  <c r="M17" i="13" s="1"/>
  <c r="N17" i="13" s="1"/>
  <c r="O17" i="13" s="1"/>
  <c r="P17" i="13" s="1"/>
  <c r="Q17" i="13" s="1"/>
  <c r="R17" i="13" s="1"/>
  <c r="S17" i="13" s="1"/>
  <c r="T17" i="13" s="1"/>
  <c r="U17" i="13" s="1"/>
  <c r="V17" i="13" s="1"/>
  <c r="W17" i="13" s="1"/>
  <c r="X17" i="13" s="1"/>
  <c r="Y17" i="13" s="1"/>
  <c r="Z17" i="13" s="1"/>
  <c r="AA17" i="13" s="1"/>
  <c r="C17" i="13"/>
  <c r="D17" i="13" s="1"/>
  <c r="AA93" i="12"/>
  <c r="Z93" i="12"/>
  <c r="Y93" i="12"/>
  <c r="X93" i="12"/>
  <c r="W93" i="12"/>
  <c r="V93" i="12"/>
  <c r="U93" i="12"/>
  <c r="T93" i="12"/>
  <c r="S93" i="12"/>
  <c r="R93" i="12"/>
  <c r="Q93" i="12"/>
  <c r="P93" i="12"/>
  <c r="O93" i="12"/>
  <c r="N93" i="12"/>
  <c r="M93" i="12"/>
  <c r="L93" i="12"/>
  <c r="K93" i="12"/>
  <c r="J93" i="12"/>
  <c r="I93" i="12"/>
  <c r="H93" i="12"/>
  <c r="G93" i="12"/>
  <c r="F93" i="12"/>
  <c r="E93" i="12"/>
  <c r="D93" i="12"/>
  <c r="C93" i="12"/>
  <c r="B93" i="12"/>
  <c r="B98" i="12" s="1"/>
  <c r="AA90" i="12"/>
  <c r="AA97" i="12" s="1"/>
  <c r="Z90" i="12"/>
  <c r="Z97" i="12" s="1"/>
  <c r="Y90" i="12"/>
  <c r="Y97" i="12" s="1"/>
  <c r="X90" i="12"/>
  <c r="X97" i="12" s="1"/>
  <c r="W90" i="12"/>
  <c r="W97" i="12" s="1"/>
  <c r="V90" i="12"/>
  <c r="V97" i="12" s="1"/>
  <c r="U90" i="12"/>
  <c r="U97" i="12" s="1"/>
  <c r="T90" i="12"/>
  <c r="T97" i="12" s="1"/>
  <c r="S90" i="12"/>
  <c r="S97" i="12" s="1"/>
  <c r="R90" i="12"/>
  <c r="R97" i="12" s="1"/>
  <c r="Q90" i="12"/>
  <c r="Q97" i="12" s="1"/>
  <c r="P90" i="12"/>
  <c r="P97" i="12" s="1"/>
  <c r="O90" i="12"/>
  <c r="O97" i="12" s="1"/>
  <c r="N90" i="12"/>
  <c r="N97" i="12" s="1"/>
  <c r="M90" i="12"/>
  <c r="M97" i="12" s="1"/>
  <c r="L90" i="12"/>
  <c r="L97" i="12" s="1"/>
  <c r="K90" i="12"/>
  <c r="K97" i="12" s="1"/>
  <c r="J90" i="12"/>
  <c r="J97" i="12" s="1"/>
  <c r="I90" i="12"/>
  <c r="I97" i="12" s="1"/>
  <c r="H90" i="12"/>
  <c r="H97" i="12" s="1"/>
  <c r="G90" i="12"/>
  <c r="G97" i="12" s="1"/>
  <c r="F90" i="12"/>
  <c r="F97" i="12" s="1"/>
  <c r="E90" i="12"/>
  <c r="E97" i="12" s="1"/>
  <c r="D90" i="12"/>
  <c r="D97" i="12" s="1"/>
  <c r="C90" i="12"/>
  <c r="C97" i="12" s="1"/>
  <c r="B90" i="12"/>
  <c r="C84" i="12"/>
  <c r="B78" i="12"/>
  <c r="D77" i="12"/>
  <c r="C77" i="12"/>
  <c r="C63" i="12"/>
  <c r="N55" i="12"/>
  <c r="N54" i="12"/>
  <c r="N53" i="12"/>
  <c r="D48" i="12"/>
  <c r="C48" i="12"/>
  <c r="D47" i="12"/>
  <c r="D49" i="12" s="1"/>
  <c r="C47" i="12"/>
  <c r="D46" i="12"/>
  <c r="C46" i="12"/>
  <c r="C49" i="12" s="1"/>
  <c r="E20" i="12"/>
  <c r="E83" i="12" s="1"/>
  <c r="D20" i="12"/>
  <c r="D83" i="12" s="1"/>
  <c r="C20" i="12"/>
  <c r="C83" i="12" s="1"/>
  <c r="C85" i="12" s="1"/>
  <c r="C17" i="12"/>
  <c r="D17" i="12" s="1"/>
  <c r="E17" i="12" s="1"/>
  <c r="F17" i="12" s="1"/>
  <c r="G17" i="12" s="1"/>
  <c r="H17" i="12" s="1"/>
  <c r="I17" i="12" s="1"/>
  <c r="J17" i="12" s="1"/>
  <c r="K17" i="12" s="1"/>
  <c r="L17" i="12" s="1"/>
  <c r="M17" i="12" s="1"/>
  <c r="N17" i="12" s="1"/>
  <c r="O17" i="12" s="1"/>
  <c r="P17" i="12" s="1"/>
  <c r="Q17" i="12" s="1"/>
  <c r="R17" i="12" s="1"/>
  <c r="S17" i="12" s="1"/>
  <c r="T17" i="12" s="1"/>
  <c r="U17" i="12" s="1"/>
  <c r="V17" i="12" s="1"/>
  <c r="W17" i="12" s="1"/>
  <c r="X17" i="12" s="1"/>
  <c r="Y17" i="12" s="1"/>
  <c r="Z17" i="12" s="1"/>
  <c r="AA17" i="12" s="1"/>
  <c r="AA93" i="11"/>
  <c r="Z93" i="11"/>
  <c r="Y93" i="11"/>
  <c r="X93" i="11"/>
  <c r="W93" i="11"/>
  <c r="V93" i="11"/>
  <c r="U93" i="11"/>
  <c r="T93" i="11"/>
  <c r="S93" i="11"/>
  <c r="R93" i="11"/>
  <c r="Q93" i="11"/>
  <c r="P93" i="11"/>
  <c r="O93" i="11"/>
  <c r="N93" i="11"/>
  <c r="M93" i="11"/>
  <c r="L93" i="11"/>
  <c r="K93" i="11"/>
  <c r="J93" i="11"/>
  <c r="I93" i="11"/>
  <c r="H93" i="11"/>
  <c r="G93" i="11"/>
  <c r="F93" i="11"/>
  <c r="E93" i="11"/>
  <c r="D93" i="11"/>
  <c r="C93" i="11"/>
  <c r="B93" i="11"/>
  <c r="B98" i="11" s="1"/>
  <c r="AA90" i="11"/>
  <c r="AA97" i="11" s="1"/>
  <c r="Z90" i="11"/>
  <c r="Z97" i="11" s="1"/>
  <c r="Y90" i="11"/>
  <c r="Y97" i="11" s="1"/>
  <c r="X90" i="11"/>
  <c r="X97" i="11" s="1"/>
  <c r="W90" i="11"/>
  <c r="W97" i="11" s="1"/>
  <c r="V90" i="11"/>
  <c r="V97" i="11" s="1"/>
  <c r="U90" i="11"/>
  <c r="U97" i="11" s="1"/>
  <c r="T90" i="11"/>
  <c r="T97" i="11" s="1"/>
  <c r="S90" i="11"/>
  <c r="S97" i="11" s="1"/>
  <c r="R90" i="11"/>
  <c r="R97" i="11" s="1"/>
  <c r="Q90" i="11"/>
  <c r="Q97" i="11" s="1"/>
  <c r="P90" i="11"/>
  <c r="P97" i="11" s="1"/>
  <c r="O90" i="11"/>
  <c r="O97" i="11" s="1"/>
  <c r="N90" i="11"/>
  <c r="N97" i="11" s="1"/>
  <c r="M90" i="11"/>
  <c r="M97" i="11" s="1"/>
  <c r="L90" i="11"/>
  <c r="L97" i="11" s="1"/>
  <c r="K90" i="11"/>
  <c r="K97" i="11" s="1"/>
  <c r="J90" i="11"/>
  <c r="J97" i="11" s="1"/>
  <c r="I90" i="11"/>
  <c r="I97" i="11" s="1"/>
  <c r="H90" i="11"/>
  <c r="H97" i="11" s="1"/>
  <c r="G90" i="11"/>
  <c r="G97" i="11" s="1"/>
  <c r="F90" i="11"/>
  <c r="F97" i="11" s="1"/>
  <c r="E90" i="11"/>
  <c r="E97" i="11" s="1"/>
  <c r="D90" i="11"/>
  <c r="D97" i="11" s="1"/>
  <c r="C90" i="11"/>
  <c r="C97" i="11" s="1"/>
  <c r="B90" i="11"/>
  <c r="B78" i="11"/>
  <c r="B97" i="11" s="1"/>
  <c r="C77" i="11"/>
  <c r="N55" i="11"/>
  <c r="N54" i="11"/>
  <c r="N53" i="11"/>
  <c r="C49" i="11"/>
  <c r="C48" i="11"/>
  <c r="D48" i="11" s="1"/>
  <c r="C47" i="11"/>
  <c r="D47" i="11" s="1"/>
  <c r="C46" i="11"/>
  <c r="E20" i="11"/>
  <c r="E83" i="11" s="1"/>
  <c r="D20" i="11"/>
  <c r="D83" i="11" s="1"/>
  <c r="C20" i="11"/>
  <c r="C83" i="11" s="1"/>
  <c r="C17" i="11"/>
  <c r="D17" i="11" s="1"/>
  <c r="E17" i="11" s="1"/>
  <c r="F17" i="11" s="1"/>
  <c r="G17" i="11" s="1"/>
  <c r="H17" i="11" s="1"/>
  <c r="I17" i="11" s="1"/>
  <c r="J17" i="11" s="1"/>
  <c r="K17" i="11" s="1"/>
  <c r="L17" i="11" s="1"/>
  <c r="M17" i="11" s="1"/>
  <c r="N17" i="11" s="1"/>
  <c r="O17" i="11" s="1"/>
  <c r="P17" i="11" s="1"/>
  <c r="Q17" i="11" s="1"/>
  <c r="R17" i="11" s="1"/>
  <c r="S17" i="11" s="1"/>
  <c r="T17" i="11" s="1"/>
  <c r="U17" i="11" s="1"/>
  <c r="V17" i="11" s="1"/>
  <c r="W17" i="11" s="1"/>
  <c r="X17" i="11" s="1"/>
  <c r="Y17" i="11" s="1"/>
  <c r="Z17" i="11" s="1"/>
  <c r="AA17" i="11" s="1"/>
  <c r="AA93" i="10"/>
  <c r="Z93" i="10"/>
  <c r="Y93" i="10"/>
  <c r="X93" i="10"/>
  <c r="W93" i="10"/>
  <c r="V93" i="10"/>
  <c r="U93" i="10"/>
  <c r="T93" i="10"/>
  <c r="S93" i="10"/>
  <c r="R93" i="10"/>
  <c r="Q93" i="10"/>
  <c r="P93" i="10"/>
  <c r="O93" i="10"/>
  <c r="N93" i="10"/>
  <c r="M93" i="10"/>
  <c r="L93" i="10"/>
  <c r="K93" i="10"/>
  <c r="J93" i="10"/>
  <c r="I93" i="10"/>
  <c r="H93" i="10"/>
  <c r="G93" i="10"/>
  <c r="F93" i="10"/>
  <c r="E93" i="10"/>
  <c r="D93" i="10"/>
  <c r="C93" i="10"/>
  <c r="B93" i="10"/>
  <c r="B98" i="10" s="1"/>
  <c r="AA90" i="10"/>
  <c r="AA97" i="10" s="1"/>
  <c r="Z90" i="10"/>
  <c r="Z97" i="10" s="1"/>
  <c r="Y90" i="10"/>
  <c r="Y97" i="10" s="1"/>
  <c r="X90" i="10"/>
  <c r="X97" i="10" s="1"/>
  <c r="W90" i="10"/>
  <c r="W97" i="10" s="1"/>
  <c r="V90" i="10"/>
  <c r="V97" i="10" s="1"/>
  <c r="U90" i="10"/>
  <c r="U97" i="10" s="1"/>
  <c r="T90" i="10"/>
  <c r="T97" i="10" s="1"/>
  <c r="S90" i="10"/>
  <c r="S97" i="10" s="1"/>
  <c r="R90" i="10"/>
  <c r="R97" i="10" s="1"/>
  <c r="Q90" i="10"/>
  <c r="Q97" i="10" s="1"/>
  <c r="P90" i="10"/>
  <c r="P97" i="10" s="1"/>
  <c r="O90" i="10"/>
  <c r="O97" i="10" s="1"/>
  <c r="N90" i="10"/>
  <c r="N97" i="10" s="1"/>
  <c r="M90" i="10"/>
  <c r="M97" i="10" s="1"/>
  <c r="L90" i="10"/>
  <c r="L97" i="10" s="1"/>
  <c r="K90" i="10"/>
  <c r="K97" i="10" s="1"/>
  <c r="J90" i="10"/>
  <c r="J97" i="10" s="1"/>
  <c r="I90" i="10"/>
  <c r="I97" i="10" s="1"/>
  <c r="H90" i="10"/>
  <c r="H97" i="10" s="1"/>
  <c r="G90" i="10"/>
  <c r="G97" i="10" s="1"/>
  <c r="F90" i="10"/>
  <c r="F97" i="10" s="1"/>
  <c r="E90" i="10"/>
  <c r="E97" i="10" s="1"/>
  <c r="D90" i="10"/>
  <c r="D97" i="10" s="1"/>
  <c r="C90" i="10"/>
  <c r="C97" i="10" s="1"/>
  <c r="B90" i="10"/>
  <c r="B78" i="10"/>
  <c r="C77" i="10"/>
  <c r="D77" i="10" s="1"/>
  <c r="D84" i="10" s="1"/>
  <c r="N55" i="10"/>
  <c r="N54" i="10"/>
  <c r="N53" i="10"/>
  <c r="C48" i="10"/>
  <c r="D48" i="10" s="1"/>
  <c r="C47" i="10"/>
  <c r="D47" i="10" s="1"/>
  <c r="C46" i="10"/>
  <c r="D46" i="10" s="1"/>
  <c r="D49" i="10" s="1"/>
  <c r="E20" i="10"/>
  <c r="E83" i="10" s="1"/>
  <c r="C20" i="10"/>
  <c r="C83" i="10" s="1"/>
  <c r="C17" i="10"/>
  <c r="D17" i="10" s="1"/>
  <c r="E17" i="10" s="1"/>
  <c r="F17" i="10" s="1"/>
  <c r="G17" i="10" s="1"/>
  <c r="H17" i="10" s="1"/>
  <c r="I17" i="10" s="1"/>
  <c r="J17" i="10" s="1"/>
  <c r="K17" i="10" s="1"/>
  <c r="L17" i="10" s="1"/>
  <c r="M17" i="10" s="1"/>
  <c r="N17" i="10" s="1"/>
  <c r="O17" i="10" s="1"/>
  <c r="P17" i="10" s="1"/>
  <c r="Q17" i="10" s="1"/>
  <c r="R17" i="10" s="1"/>
  <c r="S17" i="10" s="1"/>
  <c r="T17" i="10" s="1"/>
  <c r="U17" i="10" s="1"/>
  <c r="V17" i="10" s="1"/>
  <c r="W17" i="10" s="1"/>
  <c r="X17" i="10" s="1"/>
  <c r="Y17" i="10" s="1"/>
  <c r="Z17" i="10" s="1"/>
  <c r="AA17" i="10" s="1"/>
  <c r="C84" i="18" l="1"/>
  <c r="C85" i="18" s="1"/>
  <c r="C98" i="18" s="1"/>
  <c r="C99" i="18" s="1"/>
  <c r="E77" i="18"/>
  <c r="E84" i="18" s="1"/>
  <c r="E85" i="18" s="1"/>
  <c r="E98" i="18" s="1"/>
  <c r="E99" i="18" s="1"/>
  <c r="D49" i="18"/>
  <c r="C49" i="17"/>
  <c r="B97" i="15"/>
  <c r="B99" i="15" s="1"/>
  <c r="B99" i="13"/>
  <c r="B99" i="11"/>
  <c r="E77" i="10"/>
  <c r="E84" i="10" s="1"/>
  <c r="C84" i="10"/>
  <c r="C85" i="10" s="1"/>
  <c r="C98" i="10" s="1"/>
  <c r="C99" i="10" s="1"/>
  <c r="C84" i="16"/>
  <c r="C85" i="16" s="1"/>
  <c r="B97" i="10"/>
  <c r="B99" i="10" s="1"/>
  <c r="F20" i="10"/>
  <c r="F83" i="10" s="1"/>
  <c r="B97" i="18"/>
  <c r="B99" i="18" s="1"/>
  <c r="H20" i="18"/>
  <c r="H83" i="18" s="1"/>
  <c r="G20" i="18"/>
  <c r="G83" i="18" s="1"/>
  <c r="F20" i="17"/>
  <c r="F83" i="17" s="1"/>
  <c r="B97" i="16"/>
  <c r="B99" i="16" s="1"/>
  <c r="G20" i="16"/>
  <c r="G83" i="16" s="1"/>
  <c r="F20" i="16"/>
  <c r="F83" i="16" s="1"/>
  <c r="F20" i="15"/>
  <c r="F83" i="15" s="1"/>
  <c r="G20" i="14"/>
  <c r="G83" i="14" s="1"/>
  <c r="F20" i="14"/>
  <c r="F83" i="14" s="1"/>
  <c r="G20" i="13"/>
  <c r="G83" i="13" s="1"/>
  <c r="F20" i="12"/>
  <c r="F83" i="12" s="1"/>
  <c r="H20" i="11"/>
  <c r="H83" i="11" s="1"/>
  <c r="G20" i="11"/>
  <c r="G83" i="11" s="1"/>
  <c r="E85" i="10"/>
  <c r="D85" i="18"/>
  <c r="D98" i="18" s="1"/>
  <c r="D99" i="18" s="1"/>
  <c r="C49" i="18"/>
  <c r="C63" i="18"/>
  <c r="C84" i="17"/>
  <c r="C85" i="17" s="1"/>
  <c r="D77" i="17"/>
  <c r="C63" i="17"/>
  <c r="D46" i="17"/>
  <c r="D49" i="17" s="1"/>
  <c r="C63" i="16"/>
  <c r="E85" i="16"/>
  <c r="E98" i="16" s="1"/>
  <c r="E99" i="16" s="1"/>
  <c r="F77" i="16"/>
  <c r="C49" i="16"/>
  <c r="D84" i="16"/>
  <c r="D85" i="16" s="1"/>
  <c r="D98" i="16" s="1"/>
  <c r="D99" i="16" s="1"/>
  <c r="C63" i="15"/>
  <c r="D46" i="15"/>
  <c r="D49" i="15" s="1"/>
  <c r="C49" i="15"/>
  <c r="C84" i="15"/>
  <c r="C85" i="15" s="1"/>
  <c r="D77" i="15"/>
  <c r="C63" i="14"/>
  <c r="D46" i="14"/>
  <c r="D49" i="14" s="1"/>
  <c r="B99" i="14"/>
  <c r="C49" i="14"/>
  <c r="C84" i="14"/>
  <c r="C85" i="14" s="1"/>
  <c r="D77" i="14"/>
  <c r="C84" i="13"/>
  <c r="C85" i="13" s="1"/>
  <c r="D77" i="13"/>
  <c r="C63" i="13"/>
  <c r="D46" i="13"/>
  <c r="D49" i="13" s="1"/>
  <c r="E77" i="12"/>
  <c r="D84" i="12"/>
  <c r="D85" i="12" s="1"/>
  <c r="D98" i="12" s="1"/>
  <c r="D99" i="12" s="1"/>
  <c r="B97" i="12"/>
  <c r="B99" i="12" s="1"/>
  <c r="C98" i="12"/>
  <c r="C99" i="12" s="1"/>
  <c r="C84" i="11"/>
  <c r="C85" i="11" s="1"/>
  <c r="D77" i="11"/>
  <c r="C63" i="11"/>
  <c r="D46" i="11"/>
  <c r="D49" i="11" s="1"/>
  <c r="D85" i="10"/>
  <c r="C49" i="10"/>
  <c r="F77" i="10"/>
  <c r="C63" i="10"/>
  <c r="B93" i="2"/>
  <c r="B98" i="2" s="1"/>
  <c r="B90" i="2"/>
  <c r="AA90" i="2"/>
  <c r="Z90" i="2"/>
  <c r="Y90" i="2"/>
  <c r="X90" i="2"/>
  <c r="W90" i="2"/>
  <c r="V90" i="2"/>
  <c r="U90" i="2"/>
  <c r="T90" i="2"/>
  <c r="S90" i="2"/>
  <c r="R90" i="2"/>
  <c r="Q90" i="2"/>
  <c r="P90" i="2"/>
  <c r="O90" i="2"/>
  <c r="N90" i="2"/>
  <c r="M90" i="2"/>
  <c r="L90" i="2"/>
  <c r="K90" i="2"/>
  <c r="J90" i="2"/>
  <c r="I90" i="2"/>
  <c r="H90" i="2"/>
  <c r="G90" i="2"/>
  <c r="F90" i="2"/>
  <c r="E90" i="2"/>
  <c r="D90" i="2"/>
  <c r="C90" i="2"/>
  <c r="C93" i="2"/>
  <c r="F77" i="18" l="1"/>
  <c r="F84" i="18" s="1"/>
  <c r="F85" i="18" s="1"/>
  <c r="F98" i="18" s="1"/>
  <c r="F99" i="18" s="1"/>
  <c r="G20" i="10"/>
  <c r="G83" i="10" s="1"/>
  <c r="I20" i="18"/>
  <c r="I83" i="18" s="1"/>
  <c r="G20" i="17"/>
  <c r="G83" i="17" s="1"/>
  <c r="H20" i="16"/>
  <c r="H83" i="16" s="1"/>
  <c r="G20" i="15"/>
  <c r="G83" i="15" s="1"/>
  <c r="H20" i="14"/>
  <c r="H83" i="14" s="1"/>
  <c r="H20" i="13"/>
  <c r="H83" i="13" s="1"/>
  <c r="G20" i="12"/>
  <c r="G83" i="12" s="1"/>
  <c r="I20" i="11"/>
  <c r="I83" i="11" s="1"/>
  <c r="E98" i="10"/>
  <c r="E99" i="10" s="1"/>
  <c r="D98" i="10"/>
  <c r="D99" i="10" s="1"/>
  <c r="C98" i="17"/>
  <c r="C99" i="17" s="1"/>
  <c r="E77" i="17"/>
  <c r="D84" i="17"/>
  <c r="D85" i="17" s="1"/>
  <c r="D98" i="17" s="1"/>
  <c r="D99" i="17" s="1"/>
  <c r="C98" i="16"/>
  <c r="C99" i="16" s="1"/>
  <c r="F84" i="16"/>
  <c r="F85" i="16" s="1"/>
  <c r="F98" i="16" s="1"/>
  <c r="F99" i="16" s="1"/>
  <c r="G77" i="16"/>
  <c r="C98" i="15"/>
  <c r="C99" i="15" s="1"/>
  <c r="D84" i="15"/>
  <c r="D85" i="15" s="1"/>
  <c r="D98" i="15" s="1"/>
  <c r="D99" i="15" s="1"/>
  <c r="E77" i="15"/>
  <c r="C98" i="14"/>
  <c r="C99" i="14" s="1"/>
  <c r="D84" i="14"/>
  <c r="D85" i="14" s="1"/>
  <c r="D98" i="14" s="1"/>
  <c r="D99" i="14" s="1"/>
  <c r="E77" i="14"/>
  <c r="E77" i="13"/>
  <c r="D84" i="13"/>
  <c r="D85" i="13" s="1"/>
  <c r="D98" i="13" s="1"/>
  <c r="D99" i="13" s="1"/>
  <c r="C98" i="13"/>
  <c r="C99" i="13" s="1"/>
  <c r="E84" i="12"/>
  <c r="E85" i="12" s="1"/>
  <c r="E98" i="12" s="1"/>
  <c r="E99" i="12" s="1"/>
  <c r="F77" i="12"/>
  <c r="C98" i="11"/>
  <c r="C99" i="11" s="1"/>
  <c r="E77" i="11"/>
  <c r="D84" i="11"/>
  <c r="D85" i="11" s="1"/>
  <c r="D98" i="11" s="1"/>
  <c r="D99" i="11" s="1"/>
  <c r="G77" i="10"/>
  <c r="F84" i="10"/>
  <c r="F85" i="10" s="1"/>
  <c r="E93" i="2"/>
  <c r="D93" i="2"/>
  <c r="C77" i="2"/>
  <c r="C17" i="2"/>
  <c r="D17" i="2" s="1"/>
  <c r="E17" i="2" s="1"/>
  <c r="F17" i="2" s="1"/>
  <c r="G17" i="2" s="1"/>
  <c r="H17" i="2" s="1"/>
  <c r="I17" i="2" s="1"/>
  <c r="J17" i="2" s="1"/>
  <c r="K17" i="2" s="1"/>
  <c r="L17" i="2" s="1"/>
  <c r="M17" i="2" s="1"/>
  <c r="N17" i="2" s="1"/>
  <c r="O17" i="2" s="1"/>
  <c r="P17" i="2" s="1"/>
  <c r="Q17" i="2" s="1"/>
  <c r="R17" i="2" s="1"/>
  <c r="S17" i="2" s="1"/>
  <c r="T17" i="2" s="1"/>
  <c r="U17" i="2" s="1"/>
  <c r="V17" i="2" s="1"/>
  <c r="W17" i="2" s="1"/>
  <c r="X17" i="2" s="1"/>
  <c r="Y17" i="2" s="1"/>
  <c r="Z17" i="2" s="1"/>
  <c r="AA17" i="2" s="1"/>
  <c r="G77" i="18" l="1"/>
  <c r="H20" i="10"/>
  <c r="H83" i="10" s="1"/>
  <c r="J20" i="18"/>
  <c r="J83" i="18" s="1"/>
  <c r="H20" i="17"/>
  <c r="H83" i="17" s="1"/>
  <c r="I20" i="16"/>
  <c r="I83" i="16" s="1"/>
  <c r="H20" i="15"/>
  <c r="H83" i="15" s="1"/>
  <c r="I20" i="14"/>
  <c r="I83" i="14" s="1"/>
  <c r="I20" i="13"/>
  <c r="I83" i="13" s="1"/>
  <c r="H20" i="12"/>
  <c r="H83" i="12" s="1"/>
  <c r="J20" i="11"/>
  <c r="J83" i="11" s="1"/>
  <c r="F98" i="10"/>
  <c r="F99" i="10" s="1"/>
  <c r="H77" i="18"/>
  <c r="G84" i="18"/>
  <c r="G85" i="18" s="1"/>
  <c r="F77" i="17"/>
  <c r="E84" i="17"/>
  <c r="E85" i="17" s="1"/>
  <c r="H77" i="16"/>
  <c r="G84" i="16"/>
  <c r="G85" i="16" s="1"/>
  <c r="G98" i="16" s="1"/>
  <c r="G99" i="16" s="1"/>
  <c r="F77" i="15"/>
  <c r="E84" i="15"/>
  <c r="E85" i="15" s="1"/>
  <c r="F77" i="14"/>
  <c r="E84" i="14"/>
  <c r="E85" i="14" s="1"/>
  <c r="F77" i="13"/>
  <c r="E84" i="13"/>
  <c r="E85" i="13" s="1"/>
  <c r="E98" i="13" s="1"/>
  <c r="E99" i="13" s="1"/>
  <c r="F84" i="12"/>
  <c r="F85" i="12" s="1"/>
  <c r="F98" i="12" s="1"/>
  <c r="F99" i="12" s="1"/>
  <c r="G77" i="12"/>
  <c r="F77" i="11"/>
  <c r="E84" i="11"/>
  <c r="E85" i="11" s="1"/>
  <c r="H77" i="10"/>
  <c r="G84" i="10"/>
  <c r="G85" i="10" s="1"/>
  <c r="F93" i="2"/>
  <c r="D77" i="2"/>
  <c r="C48" i="2"/>
  <c r="C47" i="2"/>
  <c r="C46" i="2"/>
  <c r="I20" i="10" l="1"/>
  <c r="I83" i="10" s="1"/>
  <c r="K20" i="18"/>
  <c r="K83" i="18" s="1"/>
  <c r="I20" i="17"/>
  <c r="I83" i="17" s="1"/>
  <c r="J20" i="16"/>
  <c r="J83" i="16" s="1"/>
  <c r="I20" i="15"/>
  <c r="I83" i="15" s="1"/>
  <c r="J20" i="14"/>
  <c r="J83" i="14" s="1"/>
  <c r="J20" i="13"/>
  <c r="J83" i="13" s="1"/>
  <c r="I20" i="12"/>
  <c r="I83" i="12" s="1"/>
  <c r="K20" i="11"/>
  <c r="K83" i="11" s="1"/>
  <c r="G98" i="18"/>
  <c r="G99" i="18" s="1"/>
  <c r="H84" i="18"/>
  <c r="H85" i="18" s="1"/>
  <c r="H98" i="18" s="1"/>
  <c r="H99" i="18" s="1"/>
  <c r="I77" i="18"/>
  <c r="F84" i="17"/>
  <c r="F85" i="17" s="1"/>
  <c r="F98" i="17" s="1"/>
  <c r="F99" i="17" s="1"/>
  <c r="G77" i="17"/>
  <c r="E98" i="17"/>
  <c r="E99" i="17" s="1"/>
  <c r="H84" i="16"/>
  <c r="H85" i="16" s="1"/>
  <c r="I77" i="16"/>
  <c r="E98" i="15"/>
  <c r="E99" i="15" s="1"/>
  <c r="F84" i="15"/>
  <c r="F85" i="15" s="1"/>
  <c r="F98" i="15" s="1"/>
  <c r="F99" i="15" s="1"/>
  <c r="G77" i="15"/>
  <c r="E98" i="14"/>
  <c r="E99" i="14" s="1"/>
  <c r="F84" i="14"/>
  <c r="F85" i="14" s="1"/>
  <c r="F98" i="14" s="1"/>
  <c r="F99" i="14" s="1"/>
  <c r="G77" i="14"/>
  <c r="F84" i="13"/>
  <c r="F85" i="13" s="1"/>
  <c r="G77" i="13"/>
  <c r="G84" i="12"/>
  <c r="G85" i="12" s="1"/>
  <c r="G98" i="12" s="1"/>
  <c r="G99" i="12" s="1"/>
  <c r="H77" i="12"/>
  <c r="G77" i="11"/>
  <c r="F84" i="11"/>
  <c r="F85" i="11" s="1"/>
  <c r="E98" i="11"/>
  <c r="E99" i="11" s="1"/>
  <c r="G98" i="10"/>
  <c r="G99" i="10" s="1"/>
  <c r="H84" i="10"/>
  <c r="H85" i="10" s="1"/>
  <c r="I77" i="10"/>
  <c r="G93" i="2"/>
  <c r="E77" i="2"/>
  <c r="C63" i="2"/>
  <c r="J20" i="10" l="1"/>
  <c r="J83" i="10" s="1"/>
  <c r="L20" i="18"/>
  <c r="L83" i="18" s="1"/>
  <c r="J20" i="17"/>
  <c r="J83" i="17" s="1"/>
  <c r="K20" i="16"/>
  <c r="K83" i="16" s="1"/>
  <c r="J20" i="15"/>
  <c r="J83" i="15" s="1"/>
  <c r="K20" i="14"/>
  <c r="K83" i="14" s="1"/>
  <c r="K20" i="13"/>
  <c r="K83" i="13" s="1"/>
  <c r="J20" i="12"/>
  <c r="J83" i="12" s="1"/>
  <c r="F98" i="11"/>
  <c r="F99" i="11" s="1"/>
  <c r="L20" i="11"/>
  <c r="L83" i="11" s="1"/>
  <c r="H98" i="10"/>
  <c r="H99" i="10" s="1"/>
  <c r="I84" i="18"/>
  <c r="I85" i="18" s="1"/>
  <c r="J77" i="18"/>
  <c r="G84" i="17"/>
  <c r="G85" i="17" s="1"/>
  <c r="H77" i="17"/>
  <c r="H98" i="16"/>
  <c r="H99" i="16" s="1"/>
  <c r="I84" i="16"/>
  <c r="I85" i="16" s="1"/>
  <c r="I98" i="16" s="1"/>
  <c r="I99" i="16" s="1"/>
  <c r="J77" i="16"/>
  <c r="G84" i="15"/>
  <c r="G85" i="15" s="1"/>
  <c r="H77" i="15"/>
  <c r="G84" i="14"/>
  <c r="G85" i="14" s="1"/>
  <c r="H77" i="14"/>
  <c r="F98" i="13"/>
  <c r="F99" i="13" s="1"/>
  <c r="G84" i="13"/>
  <c r="G85" i="13" s="1"/>
  <c r="G98" i="13" s="1"/>
  <c r="G99" i="13" s="1"/>
  <c r="H77" i="13"/>
  <c r="I77" i="12"/>
  <c r="H84" i="12"/>
  <c r="H85" i="12" s="1"/>
  <c r="H98" i="12" s="1"/>
  <c r="H99" i="12" s="1"/>
  <c r="G84" i="11"/>
  <c r="G85" i="11" s="1"/>
  <c r="H77" i="11"/>
  <c r="I84" i="10"/>
  <c r="I85" i="10" s="1"/>
  <c r="J77" i="10"/>
  <c r="H93" i="2"/>
  <c r="F77" i="2"/>
  <c r="B78" i="2"/>
  <c r="B21" i="20" l="1"/>
  <c r="B11" i="20"/>
  <c r="K20" i="10"/>
  <c r="K83" i="10" s="1"/>
  <c r="M20" i="18"/>
  <c r="M83" i="18" s="1"/>
  <c r="K20" i="17"/>
  <c r="K83" i="17" s="1"/>
  <c r="L20" i="16"/>
  <c r="L83" i="16" s="1"/>
  <c r="K20" i="15"/>
  <c r="K83" i="15" s="1"/>
  <c r="L20" i="14"/>
  <c r="L83" i="14" s="1"/>
  <c r="L20" i="13"/>
  <c r="L83" i="13" s="1"/>
  <c r="K20" i="12"/>
  <c r="K83" i="12" s="1"/>
  <c r="G98" i="11"/>
  <c r="G99" i="11" s="1"/>
  <c r="M20" i="11"/>
  <c r="M83" i="11" s="1"/>
  <c r="B97" i="2"/>
  <c r="J84" i="18"/>
  <c r="J85" i="18" s="1"/>
  <c r="J98" i="18" s="1"/>
  <c r="J99" i="18" s="1"/>
  <c r="K77" i="18"/>
  <c r="I98" i="18"/>
  <c r="I99" i="18" s="1"/>
  <c r="G98" i="17"/>
  <c r="G99" i="17" s="1"/>
  <c r="H84" i="17"/>
  <c r="H85" i="17" s="1"/>
  <c r="H98" i="17" s="1"/>
  <c r="H99" i="17" s="1"/>
  <c r="I77" i="17"/>
  <c r="J84" i="16"/>
  <c r="J85" i="16" s="1"/>
  <c r="J98" i="16" s="1"/>
  <c r="J99" i="16" s="1"/>
  <c r="K77" i="16"/>
  <c r="H84" i="15"/>
  <c r="H85" i="15" s="1"/>
  <c r="H98" i="15" s="1"/>
  <c r="H99" i="15" s="1"/>
  <c r="I77" i="15"/>
  <c r="G98" i="15"/>
  <c r="G99" i="15" s="1"/>
  <c r="H84" i="14"/>
  <c r="H85" i="14" s="1"/>
  <c r="H98" i="14" s="1"/>
  <c r="H99" i="14" s="1"/>
  <c r="I77" i="14"/>
  <c r="G98" i="14"/>
  <c r="G99" i="14" s="1"/>
  <c r="H84" i="13"/>
  <c r="H85" i="13" s="1"/>
  <c r="I77" i="13"/>
  <c r="I84" i="12"/>
  <c r="I85" i="12" s="1"/>
  <c r="I98" i="12" s="1"/>
  <c r="I99" i="12" s="1"/>
  <c r="J77" i="12"/>
  <c r="H84" i="11"/>
  <c r="H85" i="11" s="1"/>
  <c r="I77" i="11"/>
  <c r="J84" i="10"/>
  <c r="J85" i="10" s="1"/>
  <c r="K77" i="10"/>
  <c r="I98" i="10"/>
  <c r="I99" i="10" s="1"/>
  <c r="B99" i="2"/>
  <c r="I93" i="2"/>
  <c r="G77" i="2"/>
  <c r="C20" i="2"/>
  <c r="C83" i="2" s="1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Z97" i="2"/>
  <c r="AA97" i="2"/>
  <c r="D46" i="2"/>
  <c r="D20" i="2"/>
  <c r="D83" i="2" s="1"/>
  <c r="E20" i="2"/>
  <c r="E83" i="2" s="1"/>
  <c r="F20" i="2"/>
  <c r="F83" i="2" s="1"/>
  <c r="G20" i="2"/>
  <c r="G83" i="2" s="1"/>
  <c r="H20" i="2"/>
  <c r="H83" i="2" s="1"/>
  <c r="I20" i="2"/>
  <c r="I83" i="2" s="1"/>
  <c r="J20" i="2"/>
  <c r="J83" i="2" s="1"/>
  <c r="K20" i="2"/>
  <c r="K83" i="2" s="1"/>
  <c r="L20" i="2"/>
  <c r="L83" i="2" s="1"/>
  <c r="M20" i="2"/>
  <c r="M83" i="2" s="1"/>
  <c r="N20" i="2"/>
  <c r="N83" i="2" s="1"/>
  <c r="O20" i="2"/>
  <c r="O83" i="2" s="1"/>
  <c r="P20" i="2"/>
  <c r="P83" i="2" s="1"/>
  <c r="Q20" i="2"/>
  <c r="Q83" i="2" s="1"/>
  <c r="R20" i="2"/>
  <c r="R83" i="2" s="1"/>
  <c r="S20" i="2"/>
  <c r="S83" i="2" s="1"/>
  <c r="T20" i="2"/>
  <c r="T83" i="2" s="1"/>
  <c r="U20" i="2"/>
  <c r="U83" i="2" s="1"/>
  <c r="V20" i="2"/>
  <c r="V83" i="2" s="1"/>
  <c r="W20" i="2"/>
  <c r="W83" i="2" s="1"/>
  <c r="X20" i="2"/>
  <c r="X83" i="2" s="1"/>
  <c r="Y20" i="2"/>
  <c r="Y83" i="2" s="1"/>
  <c r="Z20" i="2"/>
  <c r="Z83" i="2" s="1"/>
  <c r="AA20" i="2"/>
  <c r="AA83" i="2" s="1"/>
  <c r="L20" i="10" l="1"/>
  <c r="L83" i="10" s="1"/>
  <c r="N20" i="18"/>
  <c r="N83" i="18" s="1"/>
  <c r="L20" i="17"/>
  <c r="L83" i="17" s="1"/>
  <c r="M20" i="16"/>
  <c r="M83" i="16" s="1"/>
  <c r="L20" i="15"/>
  <c r="L83" i="15" s="1"/>
  <c r="M20" i="14"/>
  <c r="M83" i="14" s="1"/>
  <c r="M20" i="13"/>
  <c r="M83" i="13" s="1"/>
  <c r="L20" i="12"/>
  <c r="L83" i="12" s="1"/>
  <c r="N20" i="11"/>
  <c r="N83" i="11" s="1"/>
  <c r="H98" i="11"/>
  <c r="H99" i="11" s="1"/>
  <c r="J98" i="10"/>
  <c r="J99" i="10" s="1"/>
  <c r="L77" i="18"/>
  <c r="K84" i="18"/>
  <c r="K85" i="18" s="1"/>
  <c r="K98" i="18" s="1"/>
  <c r="K99" i="18" s="1"/>
  <c r="J77" i="17"/>
  <c r="I84" i="17"/>
  <c r="I85" i="17" s="1"/>
  <c r="L77" i="16"/>
  <c r="K84" i="16"/>
  <c r="K85" i="16" s="1"/>
  <c r="K98" i="16" s="1"/>
  <c r="K99" i="16" s="1"/>
  <c r="J77" i="15"/>
  <c r="I84" i="15"/>
  <c r="I85" i="15" s="1"/>
  <c r="J77" i="14"/>
  <c r="I84" i="14"/>
  <c r="I85" i="14" s="1"/>
  <c r="J77" i="13"/>
  <c r="I84" i="13"/>
  <c r="I85" i="13" s="1"/>
  <c r="I98" i="13" s="1"/>
  <c r="I99" i="13" s="1"/>
  <c r="H98" i="13"/>
  <c r="H99" i="13" s="1"/>
  <c r="J84" i="12"/>
  <c r="J85" i="12" s="1"/>
  <c r="J98" i="12" s="1"/>
  <c r="J99" i="12" s="1"/>
  <c r="K77" i="12"/>
  <c r="J77" i="11"/>
  <c r="I84" i="11"/>
  <c r="I85" i="11" s="1"/>
  <c r="L77" i="10"/>
  <c r="K84" i="10"/>
  <c r="K85" i="10" s="1"/>
  <c r="J93" i="2"/>
  <c r="H77" i="2"/>
  <c r="C49" i="2"/>
  <c r="M20" i="10" l="1"/>
  <c r="M83" i="10" s="1"/>
  <c r="O20" i="18"/>
  <c r="O83" i="18" s="1"/>
  <c r="M20" i="17"/>
  <c r="M83" i="17" s="1"/>
  <c r="N20" i="16"/>
  <c r="N83" i="16" s="1"/>
  <c r="M20" i="15"/>
  <c r="M83" i="15" s="1"/>
  <c r="N20" i="14"/>
  <c r="N83" i="14" s="1"/>
  <c r="N20" i="13"/>
  <c r="N83" i="13" s="1"/>
  <c r="M20" i="12"/>
  <c r="M83" i="12" s="1"/>
  <c r="O20" i="11"/>
  <c r="O83" i="11" s="1"/>
  <c r="I98" i="11"/>
  <c r="I99" i="11" s="1"/>
  <c r="K98" i="10"/>
  <c r="K99" i="10" s="1"/>
  <c r="L84" i="18"/>
  <c r="L85" i="18" s="1"/>
  <c r="L98" i="18" s="1"/>
  <c r="L99" i="18" s="1"/>
  <c r="M77" i="18"/>
  <c r="I98" i="17"/>
  <c r="I99" i="17" s="1"/>
  <c r="J84" i="17"/>
  <c r="J85" i="17" s="1"/>
  <c r="J98" i="17" s="1"/>
  <c r="J99" i="17" s="1"/>
  <c r="K77" i="17"/>
  <c r="L84" i="16"/>
  <c r="L85" i="16" s="1"/>
  <c r="L98" i="16" s="1"/>
  <c r="L99" i="16" s="1"/>
  <c r="M77" i="16"/>
  <c r="K77" i="15"/>
  <c r="J84" i="15"/>
  <c r="J85" i="15" s="1"/>
  <c r="J98" i="15" s="1"/>
  <c r="J99" i="15" s="1"/>
  <c r="I98" i="15"/>
  <c r="I99" i="15" s="1"/>
  <c r="I98" i="14"/>
  <c r="I99" i="14" s="1"/>
  <c r="K77" i="14"/>
  <c r="J84" i="14"/>
  <c r="J85" i="14" s="1"/>
  <c r="J98" i="14" s="1"/>
  <c r="J99" i="14" s="1"/>
  <c r="J84" i="13"/>
  <c r="J85" i="13" s="1"/>
  <c r="J98" i="13" s="1"/>
  <c r="J99" i="13" s="1"/>
  <c r="K77" i="13"/>
  <c r="K84" i="12"/>
  <c r="K85" i="12" s="1"/>
  <c r="K98" i="12" s="1"/>
  <c r="K99" i="12" s="1"/>
  <c r="L77" i="12"/>
  <c r="J84" i="11"/>
  <c r="J85" i="11" s="1"/>
  <c r="K77" i="11"/>
  <c r="L84" i="10"/>
  <c r="L85" i="10" s="1"/>
  <c r="M77" i="10"/>
  <c r="C84" i="2"/>
  <c r="D84" i="2"/>
  <c r="D85" i="2" s="1"/>
  <c r="E84" i="2"/>
  <c r="E85" i="2" s="1"/>
  <c r="F84" i="2"/>
  <c r="F85" i="2" s="1"/>
  <c r="G84" i="2"/>
  <c r="G85" i="2" s="1"/>
  <c r="H84" i="2"/>
  <c r="H85" i="2" s="1"/>
  <c r="K93" i="2"/>
  <c r="I77" i="2"/>
  <c r="I84" i="2" s="1"/>
  <c r="I85" i="2" s="1"/>
  <c r="N54" i="2"/>
  <c r="N55" i="2"/>
  <c r="N53" i="2"/>
  <c r="I22" i="20" l="1"/>
  <c r="I12" i="20"/>
  <c r="F22" i="20"/>
  <c r="F12" i="20"/>
  <c r="E22" i="20"/>
  <c r="E12" i="20"/>
  <c r="H12" i="20"/>
  <c r="H22" i="20"/>
  <c r="D12" i="20"/>
  <c r="D22" i="20"/>
  <c r="G12" i="20"/>
  <c r="G22" i="20"/>
  <c r="N20" i="10"/>
  <c r="N83" i="10" s="1"/>
  <c r="P20" i="18"/>
  <c r="P83" i="18" s="1"/>
  <c r="N20" i="17"/>
  <c r="N83" i="17" s="1"/>
  <c r="O20" i="16"/>
  <c r="O83" i="16" s="1"/>
  <c r="N20" i="15"/>
  <c r="N83" i="15" s="1"/>
  <c r="O20" i="14"/>
  <c r="O83" i="14" s="1"/>
  <c r="O20" i="13"/>
  <c r="O83" i="13" s="1"/>
  <c r="N20" i="12"/>
  <c r="N83" i="12" s="1"/>
  <c r="J98" i="11"/>
  <c r="J99" i="11" s="1"/>
  <c r="P20" i="11"/>
  <c r="P83" i="11" s="1"/>
  <c r="L98" i="10"/>
  <c r="L99" i="10" s="1"/>
  <c r="M84" i="18"/>
  <c r="M85" i="18" s="1"/>
  <c r="M98" i="18" s="1"/>
  <c r="M99" i="18" s="1"/>
  <c r="N77" i="18"/>
  <c r="K84" i="17"/>
  <c r="K85" i="17" s="1"/>
  <c r="L77" i="17"/>
  <c r="M84" i="16"/>
  <c r="M85" i="16" s="1"/>
  <c r="M98" i="16" s="1"/>
  <c r="M99" i="16" s="1"/>
  <c r="N77" i="16"/>
  <c r="K84" i="15"/>
  <c r="K85" i="15" s="1"/>
  <c r="L77" i="15"/>
  <c r="K84" i="14"/>
  <c r="K85" i="14" s="1"/>
  <c r="L77" i="14"/>
  <c r="K84" i="13"/>
  <c r="K85" i="13" s="1"/>
  <c r="K98" i="13" s="1"/>
  <c r="K99" i="13" s="1"/>
  <c r="L77" i="13"/>
  <c r="M77" i="12"/>
  <c r="L84" i="12"/>
  <c r="L85" i="12" s="1"/>
  <c r="L98" i="12" s="1"/>
  <c r="L99" i="12" s="1"/>
  <c r="K84" i="11"/>
  <c r="K85" i="11" s="1"/>
  <c r="L77" i="11"/>
  <c r="M84" i="10"/>
  <c r="M85" i="10" s="1"/>
  <c r="N77" i="10"/>
  <c r="L93" i="2"/>
  <c r="J77" i="2"/>
  <c r="J84" i="2" s="1"/>
  <c r="J85" i="2" s="1"/>
  <c r="C85" i="2"/>
  <c r="C7" i="6"/>
  <c r="C12" i="20" l="1"/>
  <c r="C22" i="20"/>
  <c r="J22" i="20"/>
  <c r="J12" i="20"/>
  <c r="O20" i="10"/>
  <c r="O83" i="10" s="1"/>
  <c r="Q20" i="18"/>
  <c r="Q83" i="18" s="1"/>
  <c r="O20" i="17"/>
  <c r="O83" i="17" s="1"/>
  <c r="P20" i="16"/>
  <c r="P83" i="16" s="1"/>
  <c r="O20" i="15"/>
  <c r="O83" i="15" s="1"/>
  <c r="P20" i="14"/>
  <c r="P83" i="14" s="1"/>
  <c r="P20" i="13"/>
  <c r="P83" i="13" s="1"/>
  <c r="O20" i="12"/>
  <c r="O83" i="12" s="1"/>
  <c r="K98" i="11"/>
  <c r="K99" i="11" s="1"/>
  <c r="Q20" i="11"/>
  <c r="Q83" i="11" s="1"/>
  <c r="M98" i="10"/>
  <c r="M99" i="10" s="1"/>
  <c r="N84" i="18"/>
  <c r="N85" i="18" s="1"/>
  <c r="N98" i="18" s="1"/>
  <c r="N99" i="18" s="1"/>
  <c r="O77" i="18"/>
  <c r="L84" i="17"/>
  <c r="L85" i="17" s="1"/>
  <c r="L98" i="17" s="1"/>
  <c r="L99" i="17" s="1"/>
  <c r="M77" i="17"/>
  <c r="K98" i="17"/>
  <c r="K99" i="17" s="1"/>
  <c r="N84" i="16"/>
  <c r="N85" i="16" s="1"/>
  <c r="N98" i="16" s="1"/>
  <c r="N99" i="16" s="1"/>
  <c r="O77" i="16"/>
  <c r="K98" i="15"/>
  <c r="K99" i="15" s="1"/>
  <c r="L84" i="15"/>
  <c r="L85" i="15" s="1"/>
  <c r="L98" i="15" s="1"/>
  <c r="L99" i="15" s="1"/>
  <c r="M77" i="15"/>
  <c r="L84" i="14"/>
  <c r="L85" i="14" s="1"/>
  <c r="L98" i="14" s="1"/>
  <c r="L99" i="14" s="1"/>
  <c r="M77" i="14"/>
  <c r="K98" i="14"/>
  <c r="K99" i="14" s="1"/>
  <c r="L84" i="13"/>
  <c r="L85" i="13" s="1"/>
  <c r="L98" i="13" s="1"/>
  <c r="L99" i="13" s="1"/>
  <c r="M77" i="13"/>
  <c r="M84" i="12"/>
  <c r="M85" i="12" s="1"/>
  <c r="M98" i="12" s="1"/>
  <c r="M99" i="12" s="1"/>
  <c r="N77" i="12"/>
  <c r="L84" i="11"/>
  <c r="L85" i="11" s="1"/>
  <c r="M77" i="11"/>
  <c r="N84" i="10"/>
  <c r="N85" i="10" s="1"/>
  <c r="O77" i="10"/>
  <c r="M93" i="2"/>
  <c r="K77" i="2"/>
  <c r="K84" i="2" s="1"/>
  <c r="K85" i="2" s="1"/>
  <c r="C11" i="6"/>
  <c r="F11" i="6" s="1"/>
  <c r="C9" i="6"/>
  <c r="F9" i="6" s="1"/>
  <c r="C10" i="6"/>
  <c r="F10" i="6" s="1"/>
  <c r="C8" i="6"/>
  <c r="F7" i="6"/>
  <c r="K12" i="20" l="1"/>
  <c r="K22" i="20"/>
  <c r="P20" i="10"/>
  <c r="P83" i="10" s="1"/>
  <c r="R20" i="18"/>
  <c r="R83" i="18" s="1"/>
  <c r="P20" i="17"/>
  <c r="P83" i="17" s="1"/>
  <c r="Q20" i="16"/>
  <c r="Q83" i="16" s="1"/>
  <c r="P20" i="15"/>
  <c r="P83" i="15" s="1"/>
  <c r="Q20" i="14"/>
  <c r="Q83" i="14" s="1"/>
  <c r="Q20" i="13"/>
  <c r="Q83" i="13" s="1"/>
  <c r="P20" i="12"/>
  <c r="P83" i="12" s="1"/>
  <c r="R20" i="11"/>
  <c r="R83" i="11" s="1"/>
  <c r="L98" i="11"/>
  <c r="L99" i="11" s="1"/>
  <c r="N98" i="10"/>
  <c r="N99" i="10" s="1"/>
  <c r="P77" i="18"/>
  <c r="O84" i="18"/>
  <c r="O85" i="18" s="1"/>
  <c r="O98" i="18" s="1"/>
  <c r="O99" i="18" s="1"/>
  <c r="N77" i="17"/>
  <c r="M84" i="17"/>
  <c r="M85" i="17" s="1"/>
  <c r="M98" i="17" s="1"/>
  <c r="M99" i="17" s="1"/>
  <c r="P77" i="16"/>
  <c r="O84" i="16"/>
  <c r="O85" i="16" s="1"/>
  <c r="O98" i="16" s="1"/>
  <c r="O99" i="16" s="1"/>
  <c r="N77" i="15"/>
  <c r="M84" i="15"/>
  <c r="M85" i="15" s="1"/>
  <c r="M98" i="15" s="1"/>
  <c r="M99" i="15" s="1"/>
  <c r="N77" i="14"/>
  <c r="M84" i="14"/>
  <c r="M85" i="14" s="1"/>
  <c r="M98" i="14" s="1"/>
  <c r="M99" i="14" s="1"/>
  <c r="N77" i="13"/>
  <c r="M84" i="13"/>
  <c r="M85" i="13" s="1"/>
  <c r="M98" i="13" s="1"/>
  <c r="M99" i="13" s="1"/>
  <c r="N84" i="12"/>
  <c r="N85" i="12" s="1"/>
  <c r="N98" i="12" s="1"/>
  <c r="N99" i="12" s="1"/>
  <c r="O77" i="12"/>
  <c r="N77" i="11"/>
  <c r="M84" i="11"/>
  <c r="M85" i="11" s="1"/>
  <c r="P77" i="10"/>
  <c r="O84" i="10"/>
  <c r="O85" i="10" s="1"/>
  <c r="N93" i="2"/>
  <c r="L77" i="2"/>
  <c r="L84" i="2" s="1"/>
  <c r="L85" i="2" s="1"/>
  <c r="C98" i="2"/>
  <c r="F8" i="6"/>
  <c r="L12" i="20" l="1"/>
  <c r="L22" i="20"/>
  <c r="Q20" i="10"/>
  <c r="Q83" i="10" s="1"/>
  <c r="S20" i="18"/>
  <c r="S83" i="18" s="1"/>
  <c r="Q20" i="17"/>
  <c r="Q83" i="17" s="1"/>
  <c r="R20" i="16"/>
  <c r="R83" i="16" s="1"/>
  <c r="Q20" i="15"/>
  <c r="Q83" i="15" s="1"/>
  <c r="R20" i="14"/>
  <c r="R83" i="14" s="1"/>
  <c r="R20" i="13"/>
  <c r="R83" i="13" s="1"/>
  <c r="Q20" i="12"/>
  <c r="Q83" i="12" s="1"/>
  <c r="M98" i="11"/>
  <c r="M99" i="11" s="1"/>
  <c r="S20" i="11"/>
  <c r="S83" i="11" s="1"/>
  <c r="O98" i="10"/>
  <c r="O99" i="10" s="1"/>
  <c r="P84" i="18"/>
  <c r="P85" i="18" s="1"/>
  <c r="P98" i="18" s="1"/>
  <c r="P99" i="18" s="1"/>
  <c r="Q77" i="18"/>
  <c r="N84" i="17"/>
  <c r="N85" i="17" s="1"/>
  <c r="N98" i="17" s="1"/>
  <c r="N99" i="17" s="1"/>
  <c r="O77" i="17"/>
  <c r="P84" i="16"/>
  <c r="P85" i="16" s="1"/>
  <c r="P98" i="16" s="1"/>
  <c r="P99" i="16" s="1"/>
  <c r="Q77" i="16"/>
  <c r="N84" i="15"/>
  <c r="N85" i="15" s="1"/>
  <c r="N98" i="15" s="1"/>
  <c r="N99" i="15" s="1"/>
  <c r="O77" i="15"/>
  <c r="N84" i="14"/>
  <c r="N85" i="14" s="1"/>
  <c r="N98" i="14" s="1"/>
  <c r="N99" i="14" s="1"/>
  <c r="O77" i="14"/>
  <c r="N84" i="13"/>
  <c r="N85" i="13" s="1"/>
  <c r="N98" i="13" s="1"/>
  <c r="N99" i="13" s="1"/>
  <c r="O77" i="13"/>
  <c r="O84" i="12"/>
  <c r="O85" i="12" s="1"/>
  <c r="O98" i="12" s="1"/>
  <c r="O99" i="12" s="1"/>
  <c r="P77" i="12"/>
  <c r="N84" i="11"/>
  <c r="N85" i="11" s="1"/>
  <c r="O77" i="11"/>
  <c r="P84" i="10"/>
  <c r="P85" i="10" s="1"/>
  <c r="Q77" i="10"/>
  <c r="C99" i="2"/>
  <c r="O93" i="2"/>
  <c r="M77" i="2"/>
  <c r="M84" i="2" s="1"/>
  <c r="M85" i="2" s="1"/>
  <c r="D48" i="2"/>
  <c r="D47" i="2"/>
  <c r="M22" i="20" l="1"/>
  <c r="M12" i="20"/>
  <c r="R20" i="10"/>
  <c r="R83" i="10" s="1"/>
  <c r="T20" i="18"/>
  <c r="T83" i="18" s="1"/>
  <c r="R20" i="17"/>
  <c r="R83" i="17" s="1"/>
  <c r="S20" i="16"/>
  <c r="S83" i="16" s="1"/>
  <c r="R20" i="15"/>
  <c r="R83" i="15" s="1"/>
  <c r="S20" i="14"/>
  <c r="S83" i="14" s="1"/>
  <c r="S20" i="13"/>
  <c r="S83" i="13" s="1"/>
  <c r="R20" i="12"/>
  <c r="R83" i="12" s="1"/>
  <c r="N98" i="11"/>
  <c r="N99" i="11" s="1"/>
  <c r="T20" i="11"/>
  <c r="T83" i="11" s="1"/>
  <c r="P98" i="10"/>
  <c r="P99" i="10" s="1"/>
  <c r="M98" i="2"/>
  <c r="M99" i="2" s="1"/>
  <c r="Q84" i="18"/>
  <c r="Q85" i="18" s="1"/>
  <c r="Q98" i="18" s="1"/>
  <c r="Q99" i="18" s="1"/>
  <c r="R77" i="18"/>
  <c r="O84" i="17"/>
  <c r="O85" i="17" s="1"/>
  <c r="O98" i="17" s="1"/>
  <c r="O99" i="17" s="1"/>
  <c r="P77" i="17"/>
  <c r="Q84" i="16"/>
  <c r="Q85" i="16" s="1"/>
  <c r="Q98" i="16" s="1"/>
  <c r="Q99" i="16" s="1"/>
  <c r="R77" i="16"/>
  <c r="O84" i="15"/>
  <c r="O85" i="15" s="1"/>
  <c r="O98" i="15" s="1"/>
  <c r="O99" i="15" s="1"/>
  <c r="P77" i="15"/>
  <c r="O84" i="14"/>
  <c r="O85" i="14" s="1"/>
  <c r="O98" i="14" s="1"/>
  <c r="O99" i="14" s="1"/>
  <c r="P77" i="14"/>
  <c r="O84" i="13"/>
  <c r="O85" i="13" s="1"/>
  <c r="O98" i="13" s="1"/>
  <c r="O99" i="13" s="1"/>
  <c r="P77" i="13"/>
  <c r="Q77" i="12"/>
  <c r="P84" i="12"/>
  <c r="P85" i="12" s="1"/>
  <c r="P98" i="12" s="1"/>
  <c r="P99" i="12" s="1"/>
  <c r="O84" i="11"/>
  <c r="O85" i="11" s="1"/>
  <c r="P77" i="11"/>
  <c r="Q84" i="10"/>
  <c r="Q85" i="10" s="1"/>
  <c r="R77" i="10"/>
  <c r="P93" i="2"/>
  <c r="N77" i="2"/>
  <c r="N84" i="2" s="1"/>
  <c r="N85" i="2" s="1"/>
  <c r="D49" i="2"/>
  <c r="N22" i="20" l="1"/>
  <c r="N12" i="20"/>
  <c r="S20" i="10"/>
  <c r="S83" i="10" s="1"/>
  <c r="U20" i="18"/>
  <c r="U83" i="18" s="1"/>
  <c r="S20" i="17"/>
  <c r="S83" i="17" s="1"/>
  <c r="T20" i="16"/>
  <c r="T83" i="16" s="1"/>
  <c r="S20" i="15"/>
  <c r="S83" i="15" s="1"/>
  <c r="T20" i="14"/>
  <c r="T83" i="14" s="1"/>
  <c r="T20" i="13"/>
  <c r="T83" i="13" s="1"/>
  <c r="S20" i="12"/>
  <c r="S83" i="12" s="1"/>
  <c r="O98" i="11"/>
  <c r="O99" i="11" s="1"/>
  <c r="U20" i="11"/>
  <c r="U83" i="11" s="1"/>
  <c r="Q98" i="10"/>
  <c r="Q99" i="10" s="1"/>
  <c r="N98" i="2"/>
  <c r="N99" i="2" s="1"/>
  <c r="S77" i="18"/>
  <c r="R84" i="18"/>
  <c r="R85" i="18" s="1"/>
  <c r="R98" i="18" s="1"/>
  <c r="R99" i="18" s="1"/>
  <c r="P84" i="17"/>
  <c r="P85" i="17" s="1"/>
  <c r="P98" i="17" s="1"/>
  <c r="P99" i="17" s="1"/>
  <c r="Q77" i="17"/>
  <c r="S77" i="16"/>
  <c r="R84" i="16"/>
  <c r="R85" i="16" s="1"/>
  <c r="R98" i="16" s="1"/>
  <c r="R99" i="16" s="1"/>
  <c r="P84" i="15"/>
  <c r="P85" i="15" s="1"/>
  <c r="P98" i="15" s="1"/>
  <c r="P99" i="15" s="1"/>
  <c r="Q77" i="15"/>
  <c r="P84" i="14"/>
  <c r="P85" i="14" s="1"/>
  <c r="P98" i="14" s="1"/>
  <c r="P99" i="14" s="1"/>
  <c r="Q77" i="14"/>
  <c r="P84" i="13"/>
  <c r="P85" i="13" s="1"/>
  <c r="P98" i="13" s="1"/>
  <c r="P99" i="13" s="1"/>
  <c r="Q77" i="13"/>
  <c r="Q84" i="12"/>
  <c r="Q85" i="12" s="1"/>
  <c r="Q98" i="12" s="1"/>
  <c r="Q99" i="12" s="1"/>
  <c r="R77" i="12"/>
  <c r="P84" i="11"/>
  <c r="P85" i="11" s="1"/>
  <c r="Q77" i="11"/>
  <c r="S77" i="10"/>
  <c r="R84" i="10"/>
  <c r="R85" i="10" s="1"/>
  <c r="Q93" i="2"/>
  <c r="O77" i="2"/>
  <c r="O84" i="2" s="1"/>
  <c r="O85" i="2" s="1"/>
  <c r="O12" i="20" l="1"/>
  <c r="O22" i="20"/>
  <c r="T20" i="10"/>
  <c r="T83" i="10" s="1"/>
  <c r="V20" i="18"/>
  <c r="V83" i="18" s="1"/>
  <c r="T20" i="17"/>
  <c r="T83" i="17" s="1"/>
  <c r="U20" i="16"/>
  <c r="U83" i="16" s="1"/>
  <c r="T20" i="15"/>
  <c r="T83" i="15" s="1"/>
  <c r="U20" i="14"/>
  <c r="U83" i="14" s="1"/>
  <c r="U20" i="13"/>
  <c r="U83" i="13" s="1"/>
  <c r="T20" i="12"/>
  <c r="T83" i="12" s="1"/>
  <c r="P98" i="11"/>
  <c r="P99" i="11" s="1"/>
  <c r="V20" i="11"/>
  <c r="V83" i="11" s="1"/>
  <c r="R98" i="10"/>
  <c r="R99" i="10" s="1"/>
  <c r="O98" i="2"/>
  <c r="O99" i="2" s="1"/>
  <c r="T77" i="18"/>
  <c r="S84" i="18"/>
  <c r="S85" i="18" s="1"/>
  <c r="S98" i="18" s="1"/>
  <c r="S99" i="18" s="1"/>
  <c r="R77" i="17"/>
  <c r="Q84" i="17"/>
  <c r="Q85" i="17" s="1"/>
  <c r="Q98" i="17" s="1"/>
  <c r="Q99" i="17" s="1"/>
  <c r="T77" i="16"/>
  <c r="S84" i="16"/>
  <c r="S85" i="16" s="1"/>
  <c r="S98" i="16" s="1"/>
  <c r="S99" i="16" s="1"/>
  <c r="R77" i="15"/>
  <c r="Q84" i="15"/>
  <c r="Q85" i="15" s="1"/>
  <c r="Q98" i="15" s="1"/>
  <c r="Q99" i="15" s="1"/>
  <c r="R77" i="14"/>
  <c r="Q84" i="14"/>
  <c r="Q85" i="14" s="1"/>
  <c r="Q98" i="14" s="1"/>
  <c r="Q99" i="14" s="1"/>
  <c r="R77" i="13"/>
  <c r="Q84" i="13"/>
  <c r="Q85" i="13" s="1"/>
  <c r="Q98" i="13" s="1"/>
  <c r="Q99" i="13" s="1"/>
  <c r="R84" i="12"/>
  <c r="R85" i="12" s="1"/>
  <c r="R98" i="12" s="1"/>
  <c r="R99" i="12" s="1"/>
  <c r="S77" i="12"/>
  <c r="R77" i="11"/>
  <c r="Q84" i="11"/>
  <c r="Q85" i="11" s="1"/>
  <c r="T77" i="10"/>
  <c r="S84" i="10"/>
  <c r="S85" i="10" s="1"/>
  <c r="R93" i="2"/>
  <c r="P77" i="2"/>
  <c r="P84" i="2" s="1"/>
  <c r="P85" i="2" s="1"/>
  <c r="J98" i="2"/>
  <c r="J99" i="2" s="1"/>
  <c r="F98" i="2"/>
  <c r="F99" i="2" s="1"/>
  <c r="L98" i="2"/>
  <c r="L99" i="2" s="1"/>
  <c r="H98" i="2"/>
  <c r="H99" i="2" s="1"/>
  <c r="D98" i="2"/>
  <c r="K98" i="2"/>
  <c r="K99" i="2" s="1"/>
  <c r="G98" i="2"/>
  <c r="G99" i="2" s="1"/>
  <c r="I98" i="2"/>
  <c r="I99" i="2" s="1"/>
  <c r="E98" i="2"/>
  <c r="E99" i="2" s="1"/>
  <c r="P12" i="20" l="1"/>
  <c r="P22" i="20"/>
  <c r="U20" i="10"/>
  <c r="U83" i="10" s="1"/>
  <c r="W20" i="18"/>
  <c r="W83" i="18" s="1"/>
  <c r="U20" i="17"/>
  <c r="U83" i="17" s="1"/>
  <c r="V20" i="16"/>
  <c r="V83" i="16" s="1"/>
  <c r="U20" i="15"/>
  <c r="U83" i="15" s="1"/>
  <c r="V20" i="14"/>
  <c r="V83" i="14" s="1"/>
  <c r="V20" i="13"/>
  <c r="V83" i="13" s="1"/>
  <c r="U20" i="12"/>
  <c r="U83" i="12" s="1"/>
  <c r="W20" i="11"/>
  <c r="W83" i="11" s="1"/>
  <c r="Q98" i="11"/>
  <c r="Q99" i="11" s="1"/>
  <c r="S98" i="10"/>
  <c r="S99" i="10" s="1"/>
  <c r="P98" i="2"/>
  <c r="P99" i="2" s="1"/>
  <c r="T84" i="18"/>
  <c r="T85" i="18" s="1"/>
  <c r="T98" i="18" s="1"/>
  <c r="T99" i="18" s="1"/>
  <c r="U77" i="18"/>
  <c r="S77" i="17"/>
  <c r="R84" i="17"/>
  <c r="R85" i="17" s="1"/>
  <c r="R98" i="17" s="1"/>
  <c r="R99" i="17" s="1"/>
  <c r="T84" i="16"/>
  <c r="T85" i="16" s="1"/>
  <c r="T98" i="16" s="1"/>
  <c r="T99" i="16" s="1"/>
  <c r="U77" i="16"/>
  <c r="S77" i="15"/>
  <c r="R84" i="15"/>
  <c r="R85" i="15" s="1"/>
  <c r="R98" i="15" s="1"/>
  <c r="R99" i="15" s="1"/>
  <c r="S77" i="14"/>
  <c r="R84" i="14"/>
  <c r="R85" i="14" s="1"/>
  <c r="R98" i="14" s="1"/>
  <c r="R99" i="14" s="1"/>
  <c r="R84" i="13"/>
  <c r="R85" i="13" s="1"/>
  <c r="R98" i="13" s="1"/>
  <c r="R99" i="13" s="1"/>
  <c r="S77" i="13"/>
  <c r="S84" i="12"/>
  <c r="S85" i="12" s="1"/>
  <c r="S98" i="12" s="1"/>
  <c r="S99" i="12" s="1"/>
  <c r="T77" i="12"/>
  <c r="R84" i="11"/>
  <c r="R85" i="11" s="1"/>
  <c r="S77" i="11"/>
  <c r="T84" i="10"/>
  <c r="T85" i="10" s="1"/>
  <c r="U77" i="10"/>
  <c r="D99" i="2"/>
  <c r="S93" i="2"/>
  <c r="Q77" i="2"/>
  <c r="Q84" i="2" s="1"/>
  <c r="Q85" i="2" s="1"/>
  <c r="Q22" i="20" l="1"/>
  <c r="Q12" i="20"/>
  <c r="V20" i="10"/>
  <c r="V83" i="10" s="1"/>
  <c r="X20" i="18"/>
  <c r="X83" i="18" s="1"/>
  <c r="V20" i="17"/>
  <c r="V83" i="17" s="1"/>
  <c r="W20" i="16"/>
  <c r="W83" i="16" s="1"/>
  <c r="V20" i="15"/>
  <c r="V83" i="15" s="1"/>
  <c r="W20" i="14"/>
  <c r="W83" i="14" s="1"/>
  <c r="W20" i="13"/>
  <c r="W83" i="13" s="1"/>
  <c r="V20" i="12"/>
  <c r="V83" i="12" s="1"/>
  <c r="R98" i="11"/>
  <c r="R99" i="11" s="1"/>
  <c r="X20" i="11"/>
  <c r="X83" i="11" s="1"/>
  <c r="T98" i="10"/>
  <c r="T99" i="10" s="1"/>
  <c r="Q98" i="2"/>
  <c r="Q99" i="2" s="1"/>
  <c r="U84" i="18"/>
  <c r="U85" i="18" s="1"/>
  <c r="U98" i="18" s="1"/>
  <c r="U99" i="18" s="1"/>
  <c r="V77" i="18"/>
  <c r="S84" i="17"/>
  <c r="S85" i="17" s="1"/>
  <c r="S98" i="17" s="1"/>
  <c r="S99" i="17" s="1"/>
  <c r="T77" i="17"/>
  <c r="U84" i="16"/>
  <c r="U85" i="16" s="1"/>
  <c r="U98" i="16" s="1"/>
  <c r="U99" i="16" s="1"/>
  <c r="V77" i="16"/>
  <c r="S84" i="15"/>
  <c r="S85" i="15" s="1"/>
  <c r="S98" i="15" s="1"/>
  <c r="S99" i="15" s="1"/>
  <c r="T77" i="15"/>
  <c r="S84" i="14"/>
  <c r="S85" i="14" s="1"/>
  <c r="S98" i="14" s="1"/>
  <c r="S99" i="14" s="1"/>
  <c r="T77" i="14"/>
  <c r="S84" i="13"/>
  <c r="S85" i="13" s="1"/>
  <c r="S98" i="13" s="1"/>
  <c r="S99" i="13" s="1"/>
  <c r="T77" i="13"/>
  <c r="U77" i="12"/>
  <c r="T84" i="12"/>
  <c r="T85" i="12" s="1"/>
  <c r="T98" i="12" s="1"/>
  <c r="T99" i="12" s="1"/>
  <c r="S84" i="11"/>
  <c r="S85" i="11" s="1"/>
  <c r="T77" i="11"/>
  <c r="U84" i="10"/>
  <c r="U85" i="10" s="1"/>
  <c r="V77" i="10"/>
  <c r="T93" i="2"/>
  <c r="R77" i="2"/>
  <c r="R84" i="2" s="1"/>
  <c r="R85" i="2" s="1"/>
  <c r="R22" i="20" l="1"/>
  <c r="R12" i="20"/>
  <c r="W20" i="10"/>
  <c r="W83" i="10" s="1"/>
  <c r="Y20" i="18"/>
  <c r="Y83" i="18" s="1"/>
  <c r="W20" i="17"/>
  <c r="W83" i="17" s="1"/>
  <c r="X20" i="16"/>
  <c r="X83" i="16" s="1"/>
  <c r="W20" i="15"/>
  <c r="W83" i="15" s="1"/>
  <c r="X20" i="14"/>
  <c r="X83" i="14" s="1"/>
  <c r="X20" i="13"/>
  <c r="X83" i="13" s="1"/>
  <c r="W20" i="12"/>
  <c r="W83" i="12" s="1"/>
  <c r="S98" i="11"/>
  <c r="S99" i="11" s="1"/>
  <c r="Y20" i="11"/>
  <c r="Y83" i="11" s="1"/>
  <c r="U98" i="10"/>
  <c r="U99" i="10" s="1"/>
  <c r="R98" i="2"/>
  <c r="R99" i="2" s="1"/>
  <c r="W77" i="18"/>
  <c r="V84" i="18"/>
  <c r="V85" i="18" s="1"/>
  <c r="V98" i="18" s="1"/>
  <c r="V99" i="18" s="1"/>
  <c r="T84" i="17"/>
  <c r="T85" i="17" s="1"/>
  <c r="T98" i="17" s="1"/>
  <c r="T99" i="17" s="1"/>
  <c r="U77" i="17"/>
  <c r="V84" i="16"/>
  <c r="V85" i="16" s="1"/>
  <c r="V98" i="16" s="1"/>
  <c r="V99" i="16" s="1"/>
  <c r="W77" i="16"/>
  <c r="T84" i="15"/>
  <c r="T85" i="15" s="1"/>
  <c r="T98" i="15" s="1"/>
  <c r="T99" i="15" s="1"/>
  <c r="U77" i="15"/>
  <c r="T84" i="14"/>
  <c r="T85" i="14" s="1"/>
  <c r="T98" i="14" s="1"/>
  <c r="T99" i="14" s="1"/>
  <c r="U77" i="14"/>
  <c r="T84" i="13"/>
  <c r="T85" i="13" s="1"/>
  <c r="T98" i="13" s="1"/>
  <c r="T99" i="13" s="1"/>
  <c r="U77" i="13"/>
  <c r="U84" i="12"/>
  <c r="U85" i="12" s="1"/>
  <c r="U98" i="12" s="1"/>
  <c r="U99" i="12" s="1"/>
  <c r="V77" i="12"/>
  <c r="T84" i="11"/>
  <c r="T85" i="11" s="1"/>
  <c r="U77" i="11"/>
  <c r="W77" i="10"/>
  <c r="V84" i="10"/>
  <c r="V85" i="10" s="1"/>
  <c r="U93" i="2"/>
  <c r="S77" i="2"/>
  <c r="S84" i="2" s="1"/>
  <c r="S85" i="2" s="1"/>
  <c r="S12" i="20" l="1"/>
  <c r="S22" i="20"/>
  <c r="X20" i="10"/>
  <c r="X83" i="10" s="1"/>
  <c r="AA20" i="18"/>
  <c r="AA83" i="18" s="1"/>
  <c r="Z20" i="18"/>
  <c r="Z83" i="18" s="1"/>
  <c r="X20" i="17"/>
  <c r="X83" i="17" s="1"/>
  <c r="Y20" i="16"/>
  <c r="Y83" i="16" s="1"/>
  <c r="X20" i="15"/>
  <c r="X83" i="15" s="1"/>
  <c r="Y20" i="14"/>
  <c r="Y83" i="14" s="1"/>
  <c r="Y20" i="13"/>
  <c r="Y83" i="13" s="1"/>
  <c r="X20" i="12"/>
  <c r="X83" i="12" s="1"/>
  <c r="Z20" i="11"/>
  <c r="Z83" i="11" s="1"/>
  <c r="AA20" i="11"/>
  <c r="AA83" i="11" s="1"/>
  <c r="T98" i="11"/>
  <c r="T99" i="11" s="1"/>
  <c r="V98" i="10"/>
  <c r="V99" i="10" s="1"/>
  <c r="S98" i="2"/>
  <c r="S99" i="2" s="1"/>
  <c r="X77" i="18"/>
  <c r="W84" i="18"/>
  <c r="W85" i="18" s="1"/>
  <c r="W98" i="18" s="1"/>
  <c r="W99" i="18" s="1"/>
  <c r="V77" i="17"/>
  <c r="U84" i="17"/>
  <c r="U85" i="17" s="1"/>
  <c r="U98" i="17" s="1"/>
  <c r="U99" i="17" s="1"/>
  <c r="X77" i="16"/>
  <c r="W84" i="16"/>
  <c r="W85" i="16" s="1"/>
  <c r="W98" i="16" s="1"/>
  <c r="W99" i="16" s="1"/>
  <c r="V77" i="15"/>
  <c r="U84" i="15"/>
  <c r="U85" i="15" s="1"/>
  <c r="U98" i="15" s="1"/>
  <c r="U99" i="15" s="1"/>
  <c r="V77" i="14"/>
  <c r="U84" i="14"/>
  <c r="U85" i="14" s="1"/>
  <c r="U98" i="14" s="1"/>
  <c r="U99" i="14" s="1"/>
  <c r="V77" i="13"/>
  <c r="U84" i="13"/>
  <c r="U85" i="13" s="1"/>
  <c r="U98" i="13" s="1"/>
  <c r="U99" i="13" s="1"/>
  <c r="V84" i="12"/>
  <c r="V85" i="12" s="1"/>
  <c r="V98" i="12" s="1"/>
  <c r="V99" i="12" s="1"/>
  <c r="W77" i="12"/>
  <c r="V77" i="11"/>
  <c r="U84" i="11"/>
  <c r="U85" i="11" s="1"/>
  <c r="X77" i="10"/>
  <c r="W84" i="10"/>
  <c r="W85" i="10" s="1"/>
  <c r="V93" i="2"/>
  <c r="T77" i="2"/>
  <c r="T84" i="2" s="1"/>
  <c r="T85" i="2" s="1"/>
  <c r="T12" i="20" l="1"/>
  <c r="T22" i="20"/>
  <c r="Y20" i="10"/>
  <c r="Y83" i="10" s="1"/>
  <c r="Y20" i="17"/>
  <c r="Y83" i="17" s="1"/>
  <c r="AA20" i="16"/>
  <c r="AA83" i="16" s="1"/>
  <c r="Z20" i="16"/>
  <c r="Z83" i="16" s="1"/>
  <c r="Y20" i="15"/>
  <c r="Y83" i="15" s="1"/>
  <c r="AA20" i="14"/>
  <c r="AA83" i="14" s="1"/>
  <c r="Z20" i="14"/>
  <c r="Z83" i="14" s="1"/>
  <c r="AA20" i="13"/>
  <c r="AA83" i="13" s="1"/>
  <c r="Z20" i="13"/>
  <c r="Z83" i="13" s="1"/>
  <c r="Y20" i="12"/>
  <c r="Y83" i="12" s="1"/>
  <c r="U98" i="11"/>
  <c r="U99" i="11" s="1"/>
  <c r="W98" i="10"/>
  <c r="W99" i="10" s="1"/>
  <c r="T98" i="2"/>
  <c r="T99" i="2" s="1"/>
  <c r="X84" i="18"/>
  <c r="X85" i="18" s="1"/>
  <c r="X98" i="18" s="1"/>
  <c r="X99" i="18" s="1"/>
  <c r="Y77" i="18"/>
  <c r="V84" i="17"/>
  <c r="V85" i="17" s="1"/>
  <c r="V98" i="17" s="1"/>
  <c r="V99" i="17" s="1"/>
  <c r="W77" i="17"/>
  <c r="X84" i="16"/>
  <c r="X85" i="16" s="1"/>
  <c r="X98" i="16" s="1"/>
  <c r="X99" i="16" s="1"/>
  <c r="Y77" i="16"/>
  <c r="V84" i="15"/>
  <c r="V85" i="15" s="1"/>
  <c r="V98" i="15" s="1"/>
  <c r="V99" i="15" s="1"/>
  <c r="W77" i="15"/>
  <c r="V84" i="14"/>
  <c r="V85" i="14" s="1"/>
  <c r="V98" i="14" s="1"/>
  <c r="V99" i="14" s="1"/>
  <c r="W77" i="14"/>
  <c r="W77" i="13"/>
  <c r="V84" i="13"/>
  <c r="V85" i="13" s="1"/>
  <c r="V98" i="13" s="1"/>
  <c r="V99" i="13" s="1"/>
  <c r="W84" i="12"/>
  <c r="W85" i="12" s="1"/>
  <c r="W98" i="12" s="1"/>
  <c r="W99" i="12" s="1"/>
  <c r="X77" i="12"/>
  <c r="W77" i="11"/>
  <c r="V84" i="11"/>
  <c r="V85" i="11" s="1"/>
  <c r="X84" i="10"/>
  <c r="X85" i="10" s="1"/>
  <c r="Y77" i="10"/>
  <c r="W93" i="2"/>
  <c r="U77" i="2"/>
  <c r="U84" i="2" s="1"/>
  <c r="U85" i="2" s="1"/>
  <c r="U22" i="20" l="1"/>
  <c r="U12" i="20"/>
  <c r="Z20" i="10"/>
  <c r="Z83" i="10" s="1"/>
  <c r="AA20" i="10"/>
  <c r="AA83" i="10" s="1"/>
  <c r="Z20" i="17"/>
  <c r="Z83" i="17" s="1"/>
  <c r="AA20" i="17"/>
  <c r="AA83" i="17" s="1"/>
  <c r="Z20" i="15"/>
  <c r="Z83" i="15" s="1"/>
  <c r="AA20" i="15"/>
  <c r="AA83" i="15" s="1"/>
  <c r="AA20" i="12"/>
  <c r="AA83" i="12" s="1"/>
  <c r="Z20" i="12"/>
  <c r="Z83" i="12" s="1"/>
  <c r="V98" i="11"/>
  <c r="V99" i="11" s="1"/>
  <c r="X98" i="10"/>
  <c r="X99" i="10" s="1"/>
  <c r="U98" i="2"/>
  <c r="U99" i="2" s="1"/>
  <c r="Y84" i="18"/>
  <c r="Y85" i="18" s="1"/>
  <c r="Y98" i="18" s="1"/>
  <c r="Y99" i="18" s="1"/>
  <c r="Z77" i="18"/>
  <c r="W84" i="17"/>
  <c r="W85" i="17" s="1"/>
  <c r="W98" i="17" s="1"/>
  <c r="W99" i="17" s="1"/>
  <c r="X77" i="17"/>
  <c r="Y84" i="16"/>
  <c r="Y85" i="16" s="1"/>
  <c r="Y98" i="16" s="1"/>
  <c r="Y99" i="16" s="1"/>
  <c r="Z77" i="16"/>
  <c r="W84" i="15"/>
  <c r="W85" i="15" s="1"/>
  <c r="W98" i="15" s="1"/>
  <c r="W99" i="15" s="1"/>
  <c r="X77" i="15"/>
  <c r="W84" i="14"/>
  <c r="W85" i="14" s="1"/>
  <c r="W98" i="14" s="1"/>
  <c r="W99" i="14" s="1"/>
  <c r="X77" i="14"/>
  <c r="W84" i="13"/>
  <c r="W85" i="13" s="1"/>
  <c r="W98" i="13" s="1"/>
  <c r="W99" i="13" s="1"/>
  <c r="X77" i="13"/>
  <c r="Y77" i="12"/>
  <c r="X84" i="12"/>
  <c r="X85" i="12" s="1"/>
  <c r="X98" i="12" s="1"/>
  <c r="X99" i="12" s="1"/>
  <c r="W84" i="11"/>
  <c r="W85" i="11" s="1"/>
  <c r="X77" i="11"/>
  <c r="Y84" i="10"/>
  <c r="Y85" i="10" s="1"/>
  <c r="Z77" i="10"/>
  <c r="X93" i="2"/>
  <c r="V77" i="2"/>
  <c r="V84" i="2" s="1"/>
  <c r="V85" i="2" s="1"/>
  <c r="V22" i="20" l="1"/>
  <c r="V12" i="20"/>
  <c r="W98" i="11"/>
  <c r="W99" i="11" s="1"/>
  <c r="Y98" i="10"/>
  <c r="Y99" i="10" s="1"/>
  <c r="V98" i="2"/>
  <c r="V99" i="2" s="1"/>
  <c r="Z84" i="18"/>
  <c r="Z85" i="18" s="1"/>
  <c r="Z98" i="18" s="1"/>
  <c r="Z99" i="18" s="1"/>
  <c r="AA77" i="18"/>
  <c r="AA84" i="18" s="1"/>
  <c r="AA85" i="18" s="1"/>
  <c r="X84" i="17"/>
  <c r="X85" i="17" s="1"/>
  <c r="X98" i="17" s="1"/>
  <c r="X99" i="17" s="1"/>
  <c r="Y77" i="17"/>
  <c r="Z84" i="16"/>
  <c r="Z85" i="16" s="1"/>
  <c r="Z98" i="16" s="1"/>
  <c r="Z99" i="16" s="1"/>
  <c r="AA77" i="16"/>
  <c r="AA84" i="16" s="1"/>
  <c r="AA85" i="16" s="1"/>
  <c r="X84" i="15"/>
  <c r="X85" i="15" s="1"/>
  <c r="X98" i="15" s="1"/>
  <c r="X99" i="15" s="1"/>
  <c r="Y77" i="15"/>
  <c r="X84" i="14"/>
  <c r="X85" i="14" s="1"/>
  <c r="X98" i="14" s="1"/>
  <c r="X99" i="14" s="1"/>
  <c r="Y77" i="14"/>
  <c r="X84" i="13"/>
  <c r="X85" i="13" s="1"/>
  <c r="X98" i="13" s="1"/>
  <c r="X99" i="13" s="1"/>
  <c r="Y77" i="13"/>
  <c r="Y84" i="12"/>
  <c r="Y85" i="12" s="1"/>
  <c r="Y98" i="12" s="1"/>
  <c r="Y99" i="12" s="1"/>
  <c r="Z77" i="12"/>
  <c r="X84" i="11"/>
  <c r="X85" i="11" s="1"/>
  <c r="Y77" i="11"/>
  <c r="Z84" i="10"/>
  <c r="Z85" i="10" s="1"/>
  <c r="AA77" i="10"/>
  <c r="AA84" i="10" s="1"/>
  <c r="AA85" i="10" s="1"/>
  <c r="Y93" i="2"/>
  <c r="W77" i="2"/>
  <c r="W84" i="2" s="1"/>
  <c r="W85" i="2" s="1"/>
  <c r="W12" i="20" l="1"/>
  <c r="W22" i="20"/>
  <c r="X98" i="11"/>
  <c r="X99" i="11" s="1"/>
  <c r="Z98" i="10"/>
  <c r="Z99" i="10" s="1"/>
  <c r="W98" i="2"/>
  <c r="W99" i="2" s="1"/>
  <c r="AA98" i="18"/>
  <c r="AA99" i="18" s="1"/>
  <c r="B86" i="18"/>
  <c r="B88" i="18" s="1"/>
  <c r="Z77" i="17"/>
  <c r="Y84" i="17"/>
  <c r="Y85" i="17" s="1"/>
  <c r="Y98" i="17" s="1"/>
  <c r="Y99" i="17" s="1"/>
  <c r="AA98" i="16"/>
  <c r="AA99" i="16" s="1"/>
  <c r="B86" i="16"/>
  <c r="B88" i="16" s="1"/>
  <c r="Z77" i="15"/>
  <c r="Y84" i="15"/>
  <c r="Y85" i="15" s="1"/>
  <c r="Y98" i="15" s="1"/>
  <c r="Y99" i="15" s="1"/>
  <c r="Z77" i="14"/>
  <c r="Y84" i="14"/>
  <c r="Y85" i="14" s="1"/>
  <c r="Y98" i="14" s="1"/>
  <c r="Y99" i="14" s="1"/>
  <c r="Z77" i="13"/>
  <c r="Y84" i="13"/>
  <c r="Y85" i="13" s="1"/>
  <c r="Y98" i="13" s="1"/>
  <c r="Y99" i="13" s="1"/>
  <c r="Z84" i="12"/>
  <c r="Z85" i="12" s="1"/>
  <c r="Z98" i="12" s="1"/>
  <c r="Z99" i="12" s="1"/>
  <c r="AA77" i="12"/>
  <c r="AA84" i="12" s="1"/>
  <c r="AA85" i="12" s="1"/>
  <c r="Z77" i="11"/>
  <c r="Y84" i="11"/>
  <c r="Y85" i="11" s="1"/>
  <c r="AA98" i="10"/>
  <c r="AA99" i="10" s="1"/>
  <c r="B86" i="10"/>
  <c r="B88" i="10" s="1"/>
  <c r="Z93" i="2"/>
  <c r="AA93" i="2"/>
  <c r="X77" i="2"/>
  <c r="X84" i="2" s="1"/>
  <c r="X85" i="2" s="1"/>
  <c r="X12" i="20" l="1"/>
  <c r="X22" i="20"/>
  <c r="Y98" i="11"/>
  <c r="Y99" i="11" s="1"/>
  <c r="X98" i="2"/>
  <c r="X99" i="2" s="1"/>
  <c r="B101" i="18"/>
  <c r="B103" i="18"/>
  <c r="B102" i="18"/>
  <c r="Z84" i="17"/>
  <c r="Z85" i="17" s="1"/>
  <c r="Z98" i="17" s="1"/>
  <c r="Z99" i="17" s="1"/>
  <c r="AA77" i="17"/>
  <c r="AA84" i="17" s="1"/>
  <c r="AA85" i="17" s="1"/>
  <c r="B103" i="16"/>
  <c r="B101" i="16"/>
  <c r="B102" i="16"/>
  <c r="AA77" i="15"/>
  <c r="AA84" i="15" s="1"/>
  <c r="AA85" i="15" s="1"/>
  <c r="Z84" i="15"/>
  <c r="Z85" i="15" s="1"/>
  <c r="Z98" i="15" s="1"/>
  <c r="Z99" i="15" s="1"/>
  <c r="AA77" i="14"/>
  <c r="AA84" i="14" s="1"/>
  <c r="AA85" i="14" s="1"/>
  <c r="Z84" i="14"/>
  <c r="Z85" i="14" s="1"/>
  <c r="Z98" i="14" s="1"/>
  <c r="Z99" i="14" s="1"/>
  <c r="Z84" i="13"/>
  <c r="Z85" i="13" s="1"/>
  <c r="Z98" i="13" s="1"/>
  <c r="Z99" i="13" s="1"/>
  <c r="AA77" i="13"/>
  <c r="AA84" i="13" s="1"/>
  <c r="AA85" i="13" s="1"/>
  <c r="AA98" i="12"/>
  <c r="AA99" i="12" s="1"/>
  <c r="B86" i="12"/>
  <c r="B88" i="12" s="1"/>
  <c r="Z84" i="11"/>
  <c r="Z85" i="11" s="1"/>
  <c r="AA77" i="11"/>
  <c r="AA84" i="11" s="1"/>
  <c r="AA85" i="11" s="1"/>
  <c r="B101" i="10"/>
  <c r="B103" i="10"/>
  <c r="B102" i="10"/>
  <c r="Y77" i="2"/>
  <c r="Y84" i="2" s="1"/>
  <c r="Y85" i="2" s="1"/>
  <c r="Y22" i="20" l="1"/>
  <c r="Y12" i="20"/>
  <c r="Z98" i="11"/>
  <c r="Z99" i="11" s="1"/>
  <c r="Y98" i="2"/>
  <c r="Y99" i="2" s="1"/>
  <c r="AA98" i="17"/>
  <c r="AA99" i="17" s="1"/>
  <c r="B86" i="17"/>
  <c r="B88" i="17" s="1"/>
  <c r="AA98" i="15"/>
  <c r="AA99" i="15" s="1"/>
  <c r="B86" i="15"/>
  <c r="B88" i="15" s="1"/>
  <c r="AA98" i="14"/>
  <c r="AA99" i="14" s="1"/>
  <c r="B86" i="14"/>
  <c r="B88" i="14" s="1"/>
  <c r="AA98" i="13"/>
  <c r="AA99" i="13" s="1"/>
  <c r="B86" i="13"/>
  <c r="B88" i="13" s="1"/>
  <c r="B102" i="12"/>
  <c r="B103" i="12"/>
  <c r="B101" i="12"/>
  <c r="AA98" i="11"/>
  <c r="AA99" i="11" s="1"/>
  <c r="B86" i="11"/>
  <c r="B88" i="11" s="1"/>
  <c r="Z77" i="2"/>
  <c r="Z84" i="2" s="1"/>
  <c r="Z85" i="2" s="1"/>
  <c r="Z22" i="20" l="1"/>
  <c r="Z12" i="20"/>
  <c r="Z98" i="2"/>
  <c r="Z99" i="2" s="1"/>
  <c r="B102" i="17"/>
  <c r="B101" i="17"/>
  <c r="B103" i="17"/>
  <c r="B103" i="15"/>
  <c r="B101" i="15"/>
  <c r="B102" i="15"/>
  <c r="B102" i="14"/>
  <c r="B101" i="14"/>
  <c r="B103" i="14"/>
  <c r="B102" i="13"/>
  <c r="B101" i="13"/>
  <c r="B103" i="13"/>
  <c r="B103" i="11"/>
  <c r="B102" i="11"/>
  <c r="B101" i="11"/>
  <c r="AA77" i="2"/>
  <c r="AA84" i="2" l="1"/>
  <c r="AA85" i="2" s="1"/>
  <c r="AA12" i="20" l="1"/>
  <c r="B13" i="20" s="1"/>
  <c r="B15" i="20" s="1"/>
  <c r="AA22" i="20"/>
  <c r="B23" i="20" s="1"/>
  <c r="B25" i="20" s="1"/>
  <c r="AA98" i="2"/>
  <c r="AA99" i="2" s="1"/>
  <c r="B102" i="2" s="1"/>
  <c r="B86" i="2"/>
  <c r="B88" i="2" s="1"/>
  <c r="B101" i="2" l="1"/>
  <c r="B103" i="2"/>
</calcChain>
</file>

<file path=xl/sharedStrings.xml><?xml version="1.0" encoding="utf-8"?>
<sst xmlns="http://schemas.openxmlformats.org/spreadsheetml/2006/main" count="870" uniqueCount="154">
  <si>
    <t>VAN</t>
  </si>
  <si>
    <t>TIR</t>
  </si>
  <si>
    <t>INV/CEE</t>
  </si>
  <si>
    <t>Punta</t>
  </si>
  <si>
    <t>Llano</t>
  </si>
  <si>
    <t>18:00 a 22:00</t>
  </si>
  <si>
    <t>0:00 a 7:00</t>
  </si>
  <si>
    <t>PCI</t>
  </si>
  <si>
    <t>Valor</t>
  </si>
  <si>
    <t>Unidades</t>
  </si>
  <si>
    <t>kep/lt</t>
  </si>
  <si>
    <t>kg CO2/lt</t>
  </si>
  <si>
    <t>Fuel Oil</t>
  </si>
  <si>
    <t>kep/kg</t>
  </si>
  <si>
    <t>kg CO2/kg</t>
  </si>
  <si>
    <t>Gas Natural</t>
  </si>
  <si>
    <t>kep/m3</t>
  </si>
  <si>
    <t>Supergás</t>
  </si>
  <si>
    <t>Leña</t>
  </si>
  <si>
    <t xml:space="preserve">1 ktep </t>
  </si>
  <si>
    <t>TJ</t>
  </si>
  <si>
    <t>1 kep</t>
  </si>
  <si>
    <t>kcal</t>
  </si>
  <si>
    <t>1 tep</t>
  </si>
  <si>
    <t>MWh</t>
  </si>
  <si>
    <t>1 MWh</t>
  </si>
  <si>
    <t>Período de repago</t>
  </si>
  <si>
    <t>CUANTIFICACIÓN DE LOS AHORROS DE ENERGÍA ELÉCTRICA</t>
  </si>
  <si>
    <t>Utilice el siguiente formato para cada una de las medidas de eficiencia eléctrica a presentar.</t>
  </si>
  <si>
    <t>Años (j)</t>
  </si>
  <si>
    <t>FLUJO DE CAJA</t>
  </si>
  <si>
    <t>FACTORES DE CONVERSIÓN</t>
  </si>
  <si>
    <t>Electricidad (ton CO2/MWh)</t>
  </si>
  <si>
    <t>Unidades de energía</t>
  </si>
  <si>
    <r>
      <t>kg 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/TJ</t>
    </r>
  </si>
  <si>
    <r>
      <t xml:space="preserve"> ton 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/tep (kg/kep)</t>
    </r>
  </si>
  <si>
    <t>Diesel Oil / Gas Oil</t>
  </si>
  <si>
    <t>Queroseno</t>
  </si>
  <si>
    <t>Valores del Balance Energético Nacional 2013. Si la fuente energética aplicable a su proyecto/medida no está incluído en esta lista, refiérase al Balance Energético 2013 disponible en la página web de la DNE.</t>
  </si>
  <si>
    <t>No aplica</t>
  </si>
  <si>
    <r>
      <t>Factores de emisión de CO</t>
    </r>
    <r>
      <rPr>
        <b/>
        <vertAlign val="subscript"/>
        <sz val="10"/>
        <rFont val="Arial"/>
        <family val="2"/>
      </rPr>
      <t>2</t>
    </r>
  </si>
  <si>
    <r>
      <t>kg CO2/m</t>
    </r>
    <r>
      <rPr>
        <vertAlign val="superscript"/>
        <sz val="10"/>
        <rFont val="Arial"/>
        <family val="2"/>
      </rPr>
      <t>3</t>
    </r>
  </si>
  <si>
    <t>Código de colores</t>
  </si>
  <si>
    <t>Celdas a completar con datos</t>
  </si>
  <si>
    <t>Maquinaria o equipos ($U)</t>
  </si>
  <si>
    <t>Obra civil ($U)</t>
  </si>
  <si>
    <t>Instalación ($U)</t>
  </si>
  <si>
    <t>Costos totales ($U/año)</t>
  </si>
  <si>
    <t>Textos en gris y cursiva indican instrucciones/aclaraciones</t>
  </si>
  <si>
    <t>Aclaraciones:</t>
  </si>
  <si>
    <t>Denominación (nombre de la empresa, entidad o centro de trabajo):</t>
  </si>
  <si>
    <t>Ahorros y/o Ingresos totales ($U/año)</t>
  </si>
  <si>
    <t xml:space="preserve">Años </t>
  </si>
  <si>
    <t xml:space="preserve">1 - Indique en la siguiente tabla los consumos de electricidad de la línea de base y el proyecto, proyectados a lo largo de la vida útil del mismo. </t>
  </si>
  <si>
    <t>Promedio ponderado tarifa eléctrica mensual</t>
  </si>
  <si>
    <t>Promedio ponderado tarifa diaria</t>
  </si>
  <si>
    <t>Opción 1 (tarifa media mensual)</t>
  </si>
  <si>
    <t>Opción 2 (tarifa media diaria)</t>
  </si>
  <si>
    <t>Si dispone de información precisa sobre las horas del día en las que opera la medida de eficiencia energética, repórtelas y adjunte evidencias. Ej.: incorporación de luminaria LED exterior que sólo opera en el horario nocturno.</t>
  </si>
  <si>
    <t>Costos Incrementales: Incluya con signo negativo aquellos costos incrementales (operación, mantenimiento, monitoreo, etc.) debidos a la implementación del proyecto. Adjunte evidencias</t>
  </si>
  <si>
    <t>Consumo (kWh)</t>
  </si>
  <si>
    <t>Promedio</t>
  </si>
  <si>
    <t>Consumo mensual o promedio 2014 (kWh)</t>
  </si>
  <si>
    <t>Cargo energía ($U)</t>
  </si>
  <si>
    <t>Ingresos Incrementales y/o ahorros: Incluya con signo positivo aquellos ingresos incrementales o ahorros (operación, mantenimiento, monitoreo, etc.) debidos a la implementación del proyecto. Adjunte evidencias.</t>
  </si>
  <si>
    <t>DENOMINACIÓN DE LA MEDIDA</t>
  </si>
  <si>
    <t>CÁLCULO DE LA TARIFA MEDIA DE ENERGÍA ACTIVA (SÓLO CARGO ENERGÍA MENSUAL)</t>
  </si>
  <si>
    <t>CUANTIFICACIÓN DE LOS AHORROS Y EVALUACIÓN ECONÓMICA DE LA MEDIDA DE EFICIENCIA ELÉCTRICA</t>
  </si>
  <si>
    <t>Pliego Tarifario UTE vigente desde el 16/01/2015</t>
  </si>
  <si>
    <t>$/kWh</t>
  </si>
  <si>
    <t>Valle</t>
  </si>
  <si>
    <t xml:space="preserve">Llano </t>
  </si>
  <si>
    <t>Tipo de tarifa</t>
  </si>
  <si>
    <t>Años (j): A modo de ejemplo se plantea el flujo para una medida a 25 años. Acorte (o extienda) el período de evaluación en función de la vida útil de su medida.</t>
  </si>
  <si>
    <t>Celdas de cálculos o linkeadas a otras celdas</t>
  </si>
  <si>
    <t>Final de esta hoja</t>
  </si>
  <si>
    <t>NO MODIFIQUE EL FORMATO Y LAS FÓRMULAS EDITABLES A NO SER QUE SEA ESTRICTAMENTE NECESARIO</t>
  </si>
  <si>
    <t>Medianos y grandes consumidores</t>
  </si>
  <si>
    <t>Medianos consumidores</t>
  </si>
  <si>
    <t>Grandes consumidores</t>
  </si>
  <si>
    <t>MC1</t>
  </si>
  <si>
    <t>MC2</t>
  </si>
  <si>
    <t>MC3</t>
  </si>
  <si>
    <t>GC1</t>
  </si>
  <si>
    <t>GC2</t>
  </si>
  <si>
    <t>GC3</t>
  </si>
  <si>
    <t>GC4</t>
  </si>
  <si>
    <t>GC5</t>
  </si>
  <si>
    <t>Tarifa 
($U/kWh)</t>
  </si>
  <si>
    <t>Horas de uso/día</t>
  </si>
  <si>
    <t xml:space="preserve">Utilice la opción de cálculo que mejor se ajuste la medida de eficiencia a implementar y la información que tenga disponible. </t>
  </si>
  <si>
    <t>Linkee la celda que corresponda (promedio poderado tarifa eléctrica mensual o promedio ponderado tarifa eléctrica diaria) según la opción de cálculo escogida de las opciones que se presentan debajo</t>
  </si>
  <si>
    <t>7:00 a 18:00 y 
de 22:00 a 24:00</t>
  </si>
  <si>
    <t>A modo de ejemplo se selecciona un tipo de tarifa MC3. Seleccione de la lista desplegable la opción que se ajuste a su tipo de tarifa</t>
  </si>
  <si>
    <t>Mano de obra ($U)</t>
  </si>
  <si>
    <t>Mantenimiento ($U)</t>
  </si>
  <si>
    <t>Monitoreo ($U)</t>
  </si>
  <si>
    <r>
      <t xml:space="preserve">Otros ($U), </t>
    </r>
    <r>
      <rPr>
        <i/>
        <sz val="10"/>
        <color theme="0" tint="-0.499984740745262"/>
        <rFont val="Calibri"/>
        <family val="2"/>
        <scheme val="minor"/>
      </rPr>
      <t>especifique</t>
    </r>
  </si>
  <si>
    <r>
      <t xml:space="preserve">Costos incrementales del proyecto ($U/año). 
</t>
    </r>
    <r>
      <rPr>
        <i/>
        <sz val="11"/>
        <color theme="0" tint="-0.499984740745262"/>
        <rFont val="Calibri"/>
        <family val="2"/>
        <scheme val="minor"/>
      </rPr>
      <t>Detalle e incluya tantas líneas como sean necesarias. Ejs.: mantenimiento, monitoreo, etc.</t>
    </r>
  </si>
  <si>
    <r>
      <t xml:space="preserve">Ingresos Incrementales y/o ahorros ($U/año). 
</t>
    </r>
    <r>
      <rPr>
        <i/>
        <sz val="11"/>
        <color theme="0" tint="-0.499984740745262"/>
        <rFont val="Calibri"/>
        <family val="2"/>
        <scheme val="minor"/>
      </rPr>
      <t>Detalle e incluya tantas líneas como sean necesarias. Ejs.: mano de obra, mantenimiento, etc.</t>
    </r>
  </si>
  <si>
    <t>Inversiones (INV, $U)</t>
  </si>
  <si>
    <t xml:space="preserve">Costo de la energía eléctrica evitada en el año j (FFj, $U) </t>
  </si>
  <si>
    <t>Costo Evitado Anualizado de la Energía Eléctrica (CEE, $U)</t>
  </si>
  <si>
    <t>Flujo de Fondos total ($U/año)</t>
  </si>
  <si>
    <t>CUANTIFICACIÓN DE LOS AHORROS Y EVALUACIÓN ECONÓMICA DE TODAS LAS MEDIDAS DE EFICIENCIA ELÉCTRICA PRESENTADAS</t>
  </si>
  <si>
    <t>FLUJO DE CAJA DE TODAS LAS MEDIDAS PRESENTADAS</t>
  </si>
  <si>
    <t>A. MEDIDAS IMPLEMENTADAS HASTA EL CIERRE DE LA CONVOCATORIA</t>
  </si>
  <si>
    <r>
      <t xml:space="preserve">- Para </t>
    </r>
    <r>
      <rPr>
        <b/>
        <i/>
        <sz val="10"/>
        <color rgb="FF808080"/>
        <rFont val="Calibri"/>
        <family val="2"/>
        <scheme val="minor"/>
      </rPr>
      <t>medidas ya implementadas</t>
    </r>
    <r>
      <rPr>
        <i/>
        <sz val="10"/>
        <color rgb="FF808080"/>
        <rFont val="Calibri"/>
        <family val="2"/>
        <scheme val="minor"/>
      </rPr>
      <t>, adjunte facturas de compra del/los equipo/s, registro de entrega  en la industria, registros de instalación y puesta en operación (órdenes de trabajo, mails, registro fotográfico, etc.)</t>
    </r>
  </si>
  <si>
    <r>
      <t xml:space="preserve">- Para </t>
    </r>
    <r>
      <rPr>
        <b/>
        <i/>
        <sz val="10"/>
        <color rgb="FF808080"/>
        <rFont val="Calibri"/>
        <family val="2"/>
        <scheme val="minor"/>
      </rPr>
      <t>medidas a implementar</t>
    </r>
    <r>
      <rPr>
        <i/>
        <sz val="10"/>
        <color rgb="FF808080"/>
        <rFont val="Calibri"/>
        <family val="2"/>
        <scheme val="minor"/>
      </rPr>
      <t>, adjunte cronograma de implementación, y documentación  que permita evidenciar el grado de avance (ej.: solicitud de presupuestos, órdenes de compra, etc.)</t>
    </r>
  </si>
  <si>
    <t>Adjunte documentos de terceras partes (ej.: especificaciones de fabricante de equipos).</t>
  </si>
  <si>
    <t xml:space="preserve">Adjunte facturas, órdenes de compra, etc. </t>
  </si>
  <si>
    <t>C.10 Condición de Eficiencia Energética (INV/CEE &lt; 1)</t>
  </si>
  <si>
    <t>C.11 TIR (%)</t>
  </si>
  <si>
    <t>C.12 VAN</t>
  </si>
  <si>
    <t>C.13 Período de repago</t>
  </si>
  <si>
    <t>RESULTADOS</t>
  </si>
  <si>
    <t>EVIDENCIAS
Documentos  a adjuntar</t>
  </si>
  <si>
    <t>Adjunte evidencias de los cálculos/mediciones realizadas. Ej.: datos monitoreados, potencias de equipos, horas de uso, etc.</t>
  </si>
  <si>
    <t>Para completar la columna de consumo (kWh) utilice preferentemente, el promedio de los consumos mensuales a lo largo del último año calendario (2014) como se ilustra en la tabla debajo. Caso contrario, utilice el consumo de un mes representativo del consumo de la industria a lo largo del año e indique de qué mes se trata.</t>
  </si>
  <si>
    <t>Realice los cálculos en la “Planilla de cálculo Beneficio EE Industria 2015” y si dispone, el flujo de caja original realizado por la empresa al momento de evaluar la implementación de la medida.</t>
  </si>
  <si>
    <r>
      <rPr>
        <b/>
        <sz val="11"/>
        <color theme="1"/>
        <rFont val="Calibri"/>
        <family val="2"/>
        <scheme val="minor"/>
      </rPr>
      <t>C.9</t>
    </r>
    <r>
      <rPr>
        <sz val="11"/>
        <color theme="1"/>
        <rFont val="Calibri"/>
        <family val="2"/>
        <scheme val="minor"/>
      </rPr>
      <t xml:space="preserve"> Costo Evitado Anualizado de la Energía Eléctrica (CEE, $U)</t>
    </r>
  </si>
  <si>
    <t>C.10 INV/CEE</t>
  </si>
  <si>
    <t>C.11 TIR</t>
  </si>
  <si>
    <t>C. 13 Período de repago</t>
  </si>
  <si>
    <r>
      <rPr>
        <b/>
        <sz val="11"/>
        <color theme="1"/>
        <rFont val="Calibri"/>
        <family val="2"/>
        <scheme val="minor"/>
      </rPr>
      <t xml:space="preserve">C.8 </t>
    </r>
    <r>
      <rPr>
        <sz val="11"/>
        <color theme="1"/>
        <rFont val="Calibri"/>
        <family val="2"/>
        <scheme val="minor"/>
      </rPr>
      <t xml:space="preserve">Costo de la energía eléctrica evitada en el año j (FFj, $U) </t>
    </r>
  </si>
  <si>
    <t>Indique la fecha de inicio real o prevista de la medida y adjunte las evidencias indicadas en la hoja "Carátula y Guía"</t>
  </si>
  <si>
    <t xml:space="preserve">Indique la vida útil que corresponda a su medida y adjunte las evidencias indicadas en la hoja "Carátula y Guía". A modo de ejemplo se coloca una vida útil de 25 años. </t>
  </si>
  <si>
    <t>2- Describa debajo el método de medición y/o estimación y los cálculos que justifican los consumos y ahorros de electricidad expresados arriba.  Ej.: datos monitoreados, potencia del equipos, horas de uso, etc. Adjunte las evidencias indicadas en la hoja "Carátula y Guía"</t>
  </si>
  <si>
    <t>Costos Incrementales: Incluya con signo negativo aquellos costos incrementales (operación, mantenimiento, monitoreo, etc.) debidos a la implementación del proyecto. Adjunte evidencias.</t>
  </si>
  <si>
    <r>
      <t>C.6 Tarifa media de energía eléctrica (te</t>
    </r>
    <r>
      <rPr>
        <b/>
        <vertAlign val="subscript"/>
        <sz val="10"/>
        <color theme="1"/>
        <rFont val="Calibri"/>
        <family val="2"/>
        <scheme val="minor"/>
      </rPr>
      <t>k</t>
    </r>
    <r>
      <rPr>
        <b/>
        <sz val="10"/>
        <color theme="1"/>
        <rFont val="Calibri"/>
        <family val="2"/>
        <scheme val="minor"/>
      </rPr>
      <t>, $U/kWh)</t>
    </r>
  </si>
  <si>
    <t>C.7 Costo del proyecto (INV, $U)</t>
  </si>
  <si>
    <r>
      <rPr>
        <b/>
        <sz val="11"/>
        <color theme="1"/>
        <rFont val="Calibri"/>
        <family val="2"/>
        <scheme val="minor"/>
      </rPr>
      <t>C.6</t>
    </r>
    <r>
      <rPr>
        <sz val="11"/>
        <color theme="1"/>
        <rFont val="Calibri"/>
        <family val="2"/>
        <scheme val="minor"/>
      </rPr>
      <t xml:space="preserve"> Tarifa media de energía eléctrica (tek, $U/kWh)</t>
    </r>
  </si>
  <si>
    <t xml:space="preserve"> Seleccione de la lista desplegable la opción que se ajuste a su tipo de tarifa. A modo de ejemplo se selecciona un tipo de tarifa MC3.</t>
  </si>
  <si>
    <r>
      <rPr>
        <b/>
        <sz val="11"/>
        <color theme="1"/>
        <rFont val="Calibri"/>
        <family val="2"/>
        <scheme val="minor"/>
      </rPr>
      <t>C.7</t>
    </r>
    <r>
      <rPr>
        <sz val="11"/>
        <color theme="1"/>
        <rFont val="Calibri"/>
        <family val="2"/>
        <scheme val="minor"/>
      </rPr>
      <t xml:space="preserve"> Costo del proyecto (INV, $U)</t>
    </r>
  </si>
  <si>
    <r>
      <rPr>
        <b/>
        <sz val="11"/>
        <color theme="1"/>
        <rFont val="Calibri"/>
        <family val="2"/>
        <scheme val="minor"/>
      </rPr>
      <t>C.5</t>
    </r>
    <r>
      <rPr>
        <sz val="11"/>
        <color theme="1"/>
        <rFont val="Calibri"/>
        <family val="2"/>
        <scheme val="minor"/>
      </rPr>
      <t xml:space="preserve"> Ahorro de electricidad del proyecto (Ek, kWh/año)</t>
    </r>
  </si>
  <si>
    <r>
      <rPr>
        <b/>
        <sz val="11"/>
        <color theme="1"/>
        <rFont val="Calibri"/>
        <family val="2"/>
        <scheme val="minor"/>
      </rPr>
      <t xml:space="preserve">C.6 </t>
    </r>
    <r>
      <rPr>
        <sz val="11"/>
        <color theme="1"/>
        <rFont val="Calibri"/>
        <family val="2"/>
        <scheme val="minor"/>
      </rPr>
      <t>Tarifa media de energía eléctrica (tek, $U/kWh)</t>
    </r>
  </si>
  <si>
    <r>
      <t>C.8 Costo de la energía eléctrica evitada en el año j (FF</t>
    </r>
    <r>
      <rPr>
        <b/>
        <vertAlign val="subscript"/>
        <sz val="10"/>
        <color theme="1"/>
        <rFont val="Calibri"/>
        <family val="2"/>
        <scheme val="minor"/>
      </rPr>
      <t>j</t>
    </r>
    <r>
      <rPr>
        <b/>
        <sz val="10"/>
        <color theme="1"/>
        <rFont val="Calibri"/>
        <family val="2"/>
        <scheme val="minor"/>
      </rPr>
      <t xml:space="preserve"> = E</t>
    </r>
    <r>
      <rPr>
        <b/>
        <vertAlign val="subscript"/>
        <sz val="10"/>
        <color theme="1"/>
        <rFont val="Calibri"/>
        <family val="2"/>
        <scheme val="minor"/>
      </rPr>
      <t>k,j</t>
    </r>
    <r>
      <rPr>
        <b/>
        <sz val="10"/>
        <color theme="1"/>
        <rFont val="Calibri"/>
        <family val="2"/>
        <scheme val="minor"/>
      </rPr>
      <t>*te</t>
    </r>
    <r>
      <rPr>
        <b/>
        <vertAlign val="subscript"/>
        <sz val="10"/>
        <color theme="1"/>
        <rFont val="Calibri"/>
        <family val="2"/>
        <scheme val="minor"/>
      </rPr>
      <t>k</t>
    </r>
    <r>
      <rPr>
        <b/>
        <sz val="10"/>
        <color theme="1"/>
        <rFont val="Calibri"/>
        <family val="2"/>
        <scheme val="minor"/>
      </rPr>
      <t>, $U/año)</t>
    </r>
  </si>
  <si>
    <t>C.9 Costo Evitado Anualizado de la Energía Eléctrica a lo largo de la vida útil del proyecto (CEE = Σ FFj / (1+i) j, $U)</t>
  </si>
  <si>
    <t>Realice el cálculo acorde a las instrucciones de la hoja "Ahorros EE&amp;eval.eco". Adjunte evidencias.</t>
  </si>
  <si>
    <t>C.1 Fecha de inicio de operación real o prevista (dd/mm/año)</t>
  </si>
  <si>
    <r>
      <rPr>
        <b/>
        <sz val="11"/>
        <color theme="1"/>
        <rFont val="Calibri"/>
        <family val="2"/>
        <scheme val="minor"/>
      </rPr>
      <t xml:space="preserve">C.1 </t>
    </r>
    <r>
      <rPr>
        <sz val="11"/>
        <color theme="1"/>
        <rFont val="Calibri"/>
        <family val="2"/>
        <scheme val="minor"/>
      </rPr>
      <t>Fecha de inicio de operación real o prevista (día/mes/año)</t>
    </r>
  </si>
  <si>
    <t>C.2 Vida útil de la medida (años)</t>
  </si>
  <si>
    <r>
      <rPr>
        <b/>
        <sz val="11"/>
        <color theme="1"/>
        <rFont val="Calibri"/>
        <family val="2"/>
        <scheme val="minor"/>
      </rPr>
      <t>C.2</t>
    </r>
    <r>
      <rPr>
        <sz val="11"/>
        <color theme="1"/>
        <rFont val="Calibri"/>
        <family val="2"/>
        <scheme val="minor"/>
      </rPr>
      <t xml:space="preserve"> Vida útil de la medida(años)</t>
    </r>
  </si>
  <si>
    <t>C.3 Consumo de electricidad en la línea de base (kWh/año)</t>
  </si>
  <si>
    <t>C.4 Consumo de electricidad de la medida (kWh/año)</t>
  </si>
  <si>
    <r>
      <rPr>
        <b/>
        <sz val="11"/>
        <color theme="1"/>
        <rFont val="Calibri"/>
        <family val="2"/>
        <scheme val="minor"/>
      </rPr>
      <t xml:space="preserve">C.3 </t>
    </r>
    <r>
      <rPr>
        <sz val="11"/>
        <color theme="1"/>
        <rFont val="Calibri"/>
        <family val="2"/>
        <scheme val="minor"/>
      </rPr>
      <t>Consumo de electricidad en la línea base (kWh/año)</t>
    </r>
  </si>
  <si>
    <r>
      <rPr>
        <b/>
        <sz val="11"/>
        <color theme="1"/>
        <rFont val="Calibri"/>
        <family val="2"/>
        <scheme val="minor"/>
      </rPr>
      <t>C.4</t>
    </r>
    <r>
      <rPr>
        <sz val="11"/>
        <color theme="1"/>
        <rFont val="Calibri"/>
        <family val="2"/>
        <scheme val="minor"/>
      </rPr>
      <t xml:space="preserve"> Consumo de electricidad de la medida (kWh/año)</t>
    </r>
  </si>
  <si>
    <r>
      <rPr>
        <b/>
        <sz val="11"/>
        <color theme="1"/>
        <rFont val="Calibri"/>
        <family val="2"/>
        <scheme val="minor"/>
      </rPr>
      <t xml:space="preserve">C.5 </t>
    </r>
    <r>
      <rPr>
        <sz val="11"/>
        <color theme="1"/>
        <rFont val="Calibri"/>
        <family val="2"/>
        <scheme val="minor"/>
      </rPr>
      <t>Ahorro de electricidad de la medida (Ek, kWh/año)</t>
    </r>
  </si>
  <si>
    <r>
      <t>C.5 Ahorros de electricidad de la medida (E</t>
    </r>
    <r>
      <rPr>
        <b/>
        <vertAlign val="subscript"/>
        <sz val="10"/>
        <color theme="1"/>
        <rFont val="Calibri"/>
        <family val="2"/>
        <scheme val="minor"/>
      </rPr>
      <t>k</t>
    </r>
    <r>
      <rPr>
        <b/>
        <sz val="10"/>
        <color theme="1"/>
        <rFont val="Calibri"/>
        <family val="2"/>
        <scheme val="minor"/>
      </rPr>
      <t>, kWh/año)</t>
    </r>
  </si>
  <si>
    <t>Costo del proyecto (INV): Incluya todas las inversiones con signo negativo en el rubro y año que correspondan. Adjunte las evidencias indicadas en la hoja "Carátula y Guía"</t>
  </si>
  <si>
    <t>B. MEDIDAS IMPLEMENTADAS Y A IMPLEMENTAR ANTES DEL</t>
  </si>
  <si>
    <t xml:space="preserve"> 30/03/2016</t>
  </si>
  <si>
    <t xml:space="preserve">BENEFICIO PARA LAS INDUSTRIAS EFICIENTES - 2015 </t>
  </si>
  <si>
    <t>PLANILLA DE CÁLCULO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</si>
</sst>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(* #,##0.00_);_(* \(#,##0.00\);_(* &quot;-&quot;??_);_(@_)"/>
    <numFmt numFmtId="164" formatCode="_(* #,##0_);_(* \(#,##0\);_(* &quot;-&quot;??_);_(@_)"/>
    <numFmt numFmtId="165" formatCode="_ * #,##0.00_ ;_ * \-#,##0.00_ ;_ * &quot;-&quot;??_ ;_ @_ "/>
    <numFmt numFmtId="166" formatCode="_ * #,##0_ ;_ * \-#,##0_ ;_ * &quot;-&quot;??_ ;_ @_ "/>
    <numFmt numFmtId="167" formatCode="_(* #,##0.000_);_(* \(#,##0.000\);_(* &quot;-&quot;???_);_(@_)"/>
    <numFmt numFmtId="168" formatCode="0.0000"/>
    <numFmt numFmtId="169" formatCode="_ * #,##0.000_ ;_ * \-#,##0.000_ ;_ * &quot;-&quot;??_ ;_ @_ "/>
    <numFmt numFmtId="170" formatCode="_ * #,##0.00000000_ ;_ * \-#,##0.00000000_ ;_ * &quot;-&quot;??_ ;_ @_ "/>
    <numFmt numFmtId="171" formatCode="\$#,##0\ ;\(\$#,##0\)"/>
    <numFmt numFmtId="172" formatCode="_ [$€]\ * #,##0.00_ ;_ [$€]\ * \-#,##0.00_ ;_ [$€]\ * &quot;-&quot;??_ ;_ @_ "/>
    <numFmt numFmtId="173" formatCode="_-* #,##0.00\ _€_-;\-* #,##0.00\ _€_-;_-* &quot;-&quot;??\ _€_-;_-@_-"/>
    <numFmt numFmtId="174" formatCode="0.0_)"/>
    <numFmt numFmtId="175" formatCode="General_)"/>
    <numFmt numFmtId="176" formatCode="0.000"/>
    <numFmt numFmtId="177" formatCode="_(* #,##0.000_);_(* \(#,##0.000\);_(* &quot;-&quot;??_);_(@_)"/>
  </numFmts>
  <fonts count="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u/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name val="Courier"/>
      <family val="3"/>
    </font>
    <font>
      <sz val="11"/>
      <color theme="1"/>
      <name val="Calibri"/>
      <family val="2"/>
    </font>
    <font>
      <i/>
      <sz val="11"/>
      <color rgb="FFFF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vertAlign val="subscript"/>
      <sz val="10"/>
      <name val="Arial"/>
      <family val="2"/>
    </font>
    <font>
      <vertAlign val="superscript"/>
      <sz val="10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i/>
      <sz val="10"/>
      <color theme="0" tint="-0.499984740745262"/>
      <name val="Arial"/>
      <family val="2"/>
    </font>
    <font>
      <b/>
      <i/>
      <sz val="11"/>
      <name val="Calibri"/>
      <family val="2"/>
      <scheme val="minor"/>
    </font>
    <font>
      <b/>
      <i/>
      <sz val="11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80808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rgb="FF808080"/>
      <name val="Calibri"/>
      <family val="2"/>
      <scheme val="minor"/>
    </font>
    <font>
      <b/>
      <vertAlign val="subscript"/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rgb="FF00B05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Up">
        <bgColor theme="0" tint="-0.249977111117893"/>
      </patternFill>
    </fill>
    <fill>
      <patternFill patternType="lightUp">
        <bgColor theme="2" tint="-0.249977111117893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43" fontId="3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73" fontId="3" fillId="0" borderId="0" applyFont="0" applyFill="0" applyBorder="0" applyAlignment="0" applyProtection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174" fontId="10" fillId="0" borderId="0"/>
    <xf numFmtId="0" fontId="6" fillId="0" borderId="0"/>
    <xf numFmtId="0" fontId="3" fillId="0" borderId="0"/>
    <xf numFmtId="0" fontId="6" fillId="0" borderId="0"/>
    <xf numFmtId="0" fontId="11" fillId="0" borderId="0"/>
    <xf numFmtId="175" fontId="10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ill="0" applyBorder="0" applyAlignment="0" applyProtection="0"/>
    <xf numFmtId="9" fontId="11" fillId="0" borderId="0" applyFont="0" applyFill="0" applyBorder="0" applyAlignment="0" applyProtection="0"/>
    <xf numFmtId="0" fontId="6" fillId="0" borderId="2" applyNumberFormat="0" applyFont="0" applyFill="0" applyAlignment="0" applyProtection="0"/>
    <xf numFmtId="0" fontId="6" fillId="0" borderId="2" applyNumberFormat="0" applyFont="0" applyFill="0" applyAlignment="0" applyProtection="0"/>
    <xf numFmtId="0" fontId="6" fillId="0" borderId="2" applyNumberFormat="0" applyFont="0" applyFill="0" applyAlignment="0" applyProtection="0"/>
    <xf numFmtId="9" fontId="3" fillId="0" borderId="0" applyFont="0" applyFill="0" applyBorder="0" applyAlignment="0" applyProtection="0"/>
  </cellStyleXfs>
  <cellXfs count="164">
    <xf numFmtId="0" fontId="0" fillId="0" borderId="0" xfId="0"/>
    <xf numFmtId="0" fontId="7" fillId="0" borderId="0" xfId="2" applyFont="1"/>
    <xf numFmtId="0" fontId="6" fillId="0" borderId="0" xfId="2"/>
    <xf numFmtId="0" fontId="7" fillId="0" borderId="1" xfId="2" applyFont="1" applyBorder="1"/>
    <xf numFmtId="0" fontId="7" fillId="0" borderId="1" xfId="2" applyFont="1" applyBorder="1" applyAlignment="1"/>
    <xf numFmtId="0" fontId="7" fillId="0" borderId="1" xfId="2" applyFont="1" applyBorder="1" applyAlignment="1">
      <alignment horizontal="center"/>
    </xf>
    <xf numFmtId="0" fontId="6" fillId="0" borderId="1" xfId="2" applyFont="1" applyBorder="1"/>
    <xf numFmtId="166" fontId="0" fillId="0" borderId="1" xfId="3" applyNumberFormat="1" applyFont="1" applyBorder="1"/>
    <xf numFmtId="166" fontId="0" fillId="0" borderId="1" xfId="3" applyNumberFormat="1" applyFont="1" applyBorder="1" applyAlignment="1">
      <alignment horizontal="right"/>
    </xf>
    <xf numFmtId="167" fontId="6" fillId="3" borderId="1" xfId="2" applyNumberFormat="1" applyFill="1" applyBorder="1"/>
    <xf numFmtId="0" fontId="6" fillId="3" borderId="1" xfId="2" applyFill="1" applyBorder="1" applyAlignment="1">
      <alignment horizontal="right"/>
    </xf>
    <xf numFmtId="168" fontId="6" fillId="3" borderId="1" xfId="2" applyNumberFormat="1" applyFill="1" applyBorder="1"/>
    <xf numFmtId="1" fontId="6" fillId="3" borderId="1" xfId="2" applyNumberFormat="1" applyFill="1" applyBorder="1"/>
    <xf numFmtId="168" fontId="6" fillId="0" borderId="1" xfId="2" applyNumberFormat="1" applyFont="1" applyBorder="1"/>
    <xf numFmtId="0" fontId="0" fillId="4" borderId="0" xfId="0" applyFill="1"/>
    <xf numFmtId="0" fontId="13" fillId="4" borderId="0" xfId="0" applyFont="1" applyFill="1"/>
    <xf numFmtId="0" fontId="7" fillId="4" borderId="0" xfId="2" applyFont="1" applyFill="1"/>
    <xf numFmtId="0" fontId="6" fillId="4" borderId="0" xfId="2" applyFill="1"/>
    <xf numFmtId="166" fontId="0" fillId="4" borderId="0" xfId="3" applyNumberFormat="1" applyFont="1" applyFill="1"/>
    <xf numFmtId="0" fontId="6" fillId="4" borderId="1" xfId="2" applyFont="1" applyFill="1" applyBorder="1"/>
    <xf numFmtId="165" fontId="0" fillId="4" borderId="1" xfId="3" applyNumberFormat="1" applyFont="1" applyFill="1" applyBorder="1"/>
    <xf numFmtId="0" fontId="6" fillId="4" borderId="0" xfId="2" applyFont="1" applyFill="1"/>
    <xf numFmtId="169" fontId="0" fillId="4" borderId="0" xfId="3" applyNumberFormat="1" applyFont="1" applyFill="1"/>
    <xf numFmtId="170" fontId="6" fillId="4" borderId="0" xfId="2" applyNumberFormat="1" applyFill="1"/>
    <xf numFmtId="166" fontId="6" fillId="4" borderId="0" xfId="2" applyNumberFormat="1" applyFill="1"/>
    <xf numFmtId="0" fontId="27" fillId="4" borderId="0" xfId="0" applyFont="1" applyFill="1"/>
    <xf numFmtId="0" fontId="1" fillId="4" borderId="0" xfId="0" applyFont="1" applyFill="1"/>
    <xf numFmtId="0" fontId="1" fillId="4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0" fontId="0" fillId="0" borderId="0" xfId="0" applyProtection="1">
      <protection locked="0"/>
    </xf>
    <xf numFmtId="164" fontId="0" fillId="2" borderId="1" xfId="1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0" fillId="3" borderId="0" xfId="0" applyFill="1" applyAlignment="1" applyProtection="1">
      <alignment horizontal="right"/>
      <protection locked="0"/>
    </xf>
    <xf numFmtId="0" fontId="18" fillId="0" borderId="0" xfId="0" applyFont="1" applyAlignment="1" applyProtection="1">
      <alignment horizontal="right" vertical="center"/>
      <protection locked="0"/>
    </xf>
    <xf numFmtId="0" fontId="4" fillId="2" borderId="0" xfId="0" applyFont="1" applyFill="1" applyProtection="1">
      <protection locked="0"/>
    </xf>
    <xf numFmtId="0" fontId="13" fillId="0" borderId="0" xfId="0" applyFont="1" applyProtection="1"/>
    <xf numFmtId="0" fontId="20" fillId="0" borderId="0" xfId="0" applyFont="1" applyProtection="1"/>
    <xf numFmtId="0" fontId="17" fillId="0" borderId="0" xfId="0" applyFont="1" applyProtection="1"/>
    <xf numFmtId="0" fontId="0" fillId="0" borderId="0" xfId="0" applyProtection="1"/>
    <xf numFmtId="0" fontId="26" fillId="0" borderId="6" xfId="0" applyFont="1" applyBorder="1" applyProtection="1"/>
    <xf numFmtId="0" fontId="23" fillId="0" borderId="0" xfId="0" applyFont="1" applyProtection="1"/>
    <xf numFmtId="0" fontId="25" fillId="0" borderId="6" xfId="0" applyFont="1" applyBorder="1" applyProtection="1"/>
    <xf numFmtId="0" fontId="5" fillId="0" borderId="0" xfId="0" applyFont="1" applyProtection="1"/>
    <xf numFmtId="0" fontId="1" fillId="0" borderId="1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/>
    </xf>
    <xf numFmtId="0" fontId="0" fillId="0" borderId="1" xfId="0" applyBorder="1" applyProtection="1"/>
    <xf numFmtId="164" fontId="0" fillId="3" borderId="1" xfId="1" applyNumberFormat="1" applyFont="1" applyFill="1" applyBorder="1" applyProtection="1"/>
    <xf numFmtId="0" fontId="1" fillId="0" borderId="1" xfId="0" applyFont="1" applyBorder="1" applyAlignment="1" applyProtection="1">
      <alignment wrapText="1"/>
    </xf>
    <xf numFmtId="17" fontId="1" fillId="0" borderId="1" xfId="0" applyNumberFormat="1" applyFont="1" applyFill="1" applyBorder="1" applyProtection="1"/>
    <xf numFmtId="0" fontId="0" fillId="0" borderId="0" xfId="0" applyAlignment="1" applyProtection="1">
      <alignment wrapText="1"/>
    </xf>
    <xf numFmtId="0" fontId="0" fillId="0" borderId="1" xfId="0" applyBorder="1" applyAlignment="1" applyProtection="1">
      <alignment horizontal="center"/>
    </xf>
    <xf numFmtId="0" fontId="0" fillId="3" borderId="1" xfId="0" applyNumberFormat="1" applyFill="1" applyBorder="1" applyProtection="1"/>
    <xf numFmtId="0" fontId="24" fillId="0" borderId="6" xfId="0" applyFont="1" applyBorder="1" applyProtection="1"/>
    <xf numFmtId="0" fontId="2" fillId="0" borderId="0" xfId="0" applyFont="1" applyProtection="1"/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left"/>
    </xf>
    <xf numFmtId="0" fontId="0" fillId="3" borderId="0" xfId="0" applyFill="1" applyAlignment="1" applyProtection="1">
      <alignment horizontal="justify" vertical="center"/>
    </xf>
    <xf numFmtId="0" fontId="0" fillId="3" borderId="0" xfId="0" applyFill="1" applyProtection="1"/>
    <xf numFmtId="0" fontId="0" fillId="0" borderId="0" xfId="0" applyFont="1" applyAlignment="1" applyProtection="1">
      <alignment horizontal="left" wrapText="1"/>
    </xf>
    <xf numFmtId="0" fontId="0" fillId="0" borderId="0" xfId="0" applyFont="1" applyAlignment="1" applyProtection="1">
      <alignment horizontal="right" wrapText="1"/>
    </xf>
    <xf numFmtId="0" fontId="1" fillId="0" borderId="0" xfId="0" applyFont="1" applyAlignment="1" applyProtection="1">
      <alignment horizontal="right"/>
    </xf>
    <xf numFmtId="0" fontId="18" fillId="0" borderId="0" xfId="0" applyFont="1" applyAlignment="1" applyProtection="1">
      <alignment horizontal="right" vertical="center"/>
    </xf>
    <xf numFmtId="0" fontId="16" fillId="0" borderId="0" xfId="0" applyFont="1" applyAlignment="1" applyProtection="1">
      <alignment wrapText="1"/>
    </xf>
    <xf numFmtId="0" fontId="4" fillId="0" borderId="0" xfId="0" applyFont="1" applyProtection="1"/>
    <xf numFmtId="0" fontId="16" fillId="0" borderId="0" xfId="0" applyFont="1" applyProtection="1"/>
    <xf numFmtId="0" fontId="0" fillId="4" borderId="0" xfId="0" applyFill="1" applyProtection="1">
      <protection locked="0"/>
    </xf>
    <xf numFmtId="0" fontId="0" fillId="4" borderId="0" xfId="0" applyFill="1" applyBorder="1" applyProtection="1">
      <protection locked="0"/>
    </xf>
    <xf numFmtId="0" fontId="0" fillId="4" borderId="0" xfId="0" applyFill="1" applyProtection="1"/>
    <xf numFmtId="0" fontId="13" fillId="4" borderId="0" xfId="0" applyFont="1" applyFill="1" applyBorder="1" applyProtection="1"/>
    <xf numFmtId="0" fontId="0" fillId="4" borderId="0" xfId="0" applyFill="1" applyBorder="1" applyProtection="1"/>
    <xf numFmtId="0" fontId="17" fillId="4" borderId="0" xfId="0" applyFont="1" applyFill="1" applyBorder="1" applyProtection="1"/>
    <xf numFmtId="0" fontId="22" fillId="4" borderId="0" xfId="0" applyFont="1" applyFill="1" applyBorder="1" applyProtection="1"/>
    <xf numFmtId="0" fontId="19" fillId="4" borderId="0" xfId="0" applyFont="1" applyFill="1" applyBorder="1" applyProtection="1"/>
    <xf numFmtId="0" fontId="16" fillId="4" borderId="0" xfId="0" applyFont="1" applyFill="1" applyBorder="1" applyProtection="1"/>
    <xf numFmtId="0" fontId="16" fillId="4" borderId="0" xfId="0" applyFont="1" applyFill="1" applyProtection="1"/>
    <xf numFmtId="0" fontId="20" fillId="4" borderId="0" xfId="0" applyFont="1" applyFill="1" applyBorder="1" applyProtection="1"/>
    <xf numFmtId="0" fontId="19" fillId="5" borderId="0" xfId="0" applyFont="1" applyFill="1" applyBorder="1" applyProtection="1"/>
    <xf numFmtId="0" fontId="19" fillId="3" borderId="0" xfId="0" applyFont="1" applyFill="1" applyBorder="1" applyProtection="1"/>
    <xf numFmtId="0" fontId="12" fillId="0" borderId="0" xfId="0" applyFont="1" applyProtection="1"/>
    <xf numFmtId="0" fontId="0" fillId="0" borderId="0" xfId="0" applyFill="1" applyProtection="1"/>
    <xf numFmtId="0" fontId="0" fillId="0" borderId="6" xfId="0" applyBorder="1" applyProtection="1"/>
    <xf numFmtId="0" fontId="0" fillId="0" borderId="0" xfId="0" applyBorder="1" applyAlignment="1" applyProtection="1">
      <alignment horizontal="center"/>
    </xf>
    <xf numFmtId="0" fontId="0" fillId="0" borderId="6" xfId="0" applyFill="1" applyBorder="1" applyProtection="1"/>
    <xf numFmtId="0" fontId="0" fillId="0" borderId="0" xfId="0" applyBorder="1" applyProtection="1"/>
    <xf numFmtId="0" fontId="1" fillId="0" borderId="1" xfId="0" applyFont="1" applyBorder="1" applyProtection="1"/>
    <xf numFmtId="0" fontId="1" fillId="0" borderId="0" xfId="0" applyFont="1" applyProtection="1"/>
    <xf numFmtId="0" fontId="20" fillId="0" borderId="0" xfId="0" applyFont="1" applyBorder="1" applyAlignment="1" applyProtection="1">
      <alignment wrapText="1"/>
    </xf>
    <xf numFmtId="0" fontId="22" fillId="4" borderId="0" xfId="0" applyFont="1" applyFill="1" applyBorder="1" applyAlignment="1" applyProtection="1">
      <alignment horizontal="left"/>
    </xf>
    <xf numFmtId="0" fontId="28" fillId="4" borderId="0" xfId="0" applyFont="1" applyFill="1" applyBorder="1" applyProtection="1"/>
    <xf numFmtId="164" fontId="2" fillId="2" borderId="1" xfId="1" applyNumberFormat="1" applyFont="1" applyFill="1" applyBorder="1" applyProtection="1">
      <protection locked="0"/>
    </xf>
    <xf numFmtId="177" fontId="0" fillId="3" borderId="1" xfId="0" applyNumberFormat="1" applyFill="1" applyBorder="1" applyProtection="1"/>
    <xf numFmtId="176" fontId="0" fillId="3" borderId="1" xfId="0" applyNumberFormat="1" applyFill="1" applyBorder="1" applyProtection="1"/>
    <xf numFmtId="164" fontId="0" fillId="2" borderId="0" xfId="1" applyNumberFormat="1" applyFont="1" applyFill="1" applyAlignment="1" applyProtection="1">
      <alignment horizontal="right"/>
      <protection locked="0"/>
    </xf>
    <xf numFmtId="164" fontId="0" fillId="2" borderId="0" xfId="1" applyNumberFormat="1" applyFont="1" applyFill="1" applyProtection="1">
      <protection locked="0"/>
    </xf>
    <xf numFmtId="164" fontId="16" fillId="3" borderId="0" xfId="1" applyNumberFormat="1" applyFont="1" applyFill="1" applyProtection="1"/>
    <xf numFmtId="14" fontId="0" fillId="2" borderId="0" xfId="0" applyNumberFormat="1" applyFill="1" applyProtection="1">
      <protection locked="0"/>
    </xf>
    <xf numFmtId="0" fontId="22" fillId="4" borderId="9" xfId="0" applyFont="1" applyFill="1" applyBorder="1" applyProtection="1"/>
    <xf numFmtId="0" fontId="0" fillId="4" borderId="9" xfId="0" applyFill="1" applyBorder="1" applyProtection="1"/>
    <xf numFmtId="0" fontId="2" fillId="4" borderId="0" xfId="0" applyFont="1" applyFill="1" applyProtection="1"/>
    <xf numFmtId="0" fontId="0" fillId="4" borderId="0" xfId="0" applyFill="1" applyAlignment="1">
      <alignment vertical="center"/>
    </xf>
    <xf numFmtId="177" fontId="0" fillId="3" borderId="1" xfId="1" applyNumberFormat="1" applyFont="1" applyFill="1" applyBorder="1" applyProtection="1"/>
    <xf numFmtId="0" fontId="0" fillId="2" borderId="0" xfId="0" applyFill="1" applyAlignment="1" applyProtection="1">
      <alignment horizontal="center"/>
      <protection locked="0"/>
    </xf>
    <xf numFmtId="49" fontId="1" fillId="4" borderId="1" xfId="0" applyNumberFormat="1" applyFont="1" applyFill="1" applyBorder="1" applyAlignment="1">
      <alignment horizontal="center" vertical="center"/>
    </xf>
    <xf numFmtId="49" fontId="1" fillId="4" borderId="1" xfId="0" quotePrefix="1" applyNumberFormat="1" applyFont="1" applyFill="1" applyBorder="1" applyAlignment="1">
      <alignment horizontal="center" vertical="center"/>
    </xf>
    <xf numFmtId="49" fontId="0" fillId="2" borderId="0" xfId="0" quotePrefix="1" applyNumberFormat="1" applyFill="1" applyAlignment="1" applyProtection="1">
      <alignment horizontal="center"/>
      <protection locked="0"/>
    </xf>
    <xf numFmtId="164" fontId="0" fillId="6" borderId="0" xfId="1" applyNumberFormat="1" applyFont="1" applyFill="1" applyProtection="1">
      <protection locked="0"/>
    </xf>
    <xf numFmtId="164" fontId="16" fillId="7" borderId="0" xfId="1" applyNumberFormat="1" applyFont="1" applyFill="1" applyProtection="1"/>
    <xf numFmtId="0" fontId="0" fillId="0" borderId="1" xfId="0" applyBorder="1" applyAlignment="1" applyProtection="1">
      <alignment horizontal="center" wrapText="1"/>
    </xf>
    <xf numFmtId="164" fontId="0" fillId="3" borderId="0" xfId="1" applyNumberFormat="1" applyFont="1" applyFill="1" applyProtection="1"/>
    <xf numFmtId="177" fontId="0" fillId="3" borderId="0" xfId="1" applyNumberFormat="1" applyFont="1" applyFill="1" applyProtection="1"/>
    <xf numFmtId="43" fontId="1" fillId="3" borderId="0" xfId="1" applyFont="1" applyFill="1" applyAlignment="1" applyProtection="1">
      <alignment horizontal="center"/>
    </xf>
    <xf numFmtId="164" fontId="0" fillId="3" borderId="0" xfId="1" applyNumberFormat="1" applyFont="1" applyFill="1" applyAlignment="1" applyProtection="1">
      <alignment horizontal="right"/>
      <protection locked="0"/>
    </xf>
    <xf numFmtId="164" fontId="0" fillId="2" borderId="0" xfId="1" applyNumberFormat="1" applyFont="1" applyFill="1" applyAlignment="1" applyProtection="1">
      <alignment horizontal="right" vertical="center"/>
      <protection locked="0"/>
    </xf>
    <xf numFmtId="0" fontId="4" fillId="0" borderId="0" xfId="0" applyFont="1" applyProtection="1">
      <protection locked="0"/>
    </xf>
    <xf numFmtId="164" fontId="0" fillId="3" borderId="0" xfId="1" applyNumberFormat="1" applyFont="1" applyFill="1" applyProtection="1">
      <protection locked="0"/>
    </xf>
    <xf numFmtId="177" fontId="0" fillId="2" borderId="0" xfId="0" applyNumberFormat="1" applyFill="1" applyProtection="1">
      <protection locked="0"/>
    </xf>
    <xf numFmtId="9" fontId="1" fillId="3" borderId="0" xfId="45" applyFont="1" applyFill="1" applyAlignment="1" applyProtection="1">
      <alignment horizontal="right"/>
    </xf>
    <xf numFmtId="164" fontId="16" fillId="2" borderId="0" xfId="1" applyNumberFormat="1" applyFont="1" applyFill="1" applyProtection="1">
      <protection locked="0"/>
    </xf>
    <xf numFmtId="0" fontId="23" fillId="0" borderId="0" xfId="0" applyFon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1" fillId="0" borderId="0" xfId="0" applyFont="1" applyProtection="1">
      <protection locked="0"/>
    </xf>
    <xf numFmtId="176" fontId="0" fillId="0" borderId="0" xfId="0" applyNumberFormat="1" applyProtection="1">
      <protection locked="0"/>
    </xf>
    <xf numFmtId="0" fontId="1" fillId="3" borderId="0" xfId="1" applyNumberFormat="1" applyFont="1" applyFill="1" applyAlignment="1" applyProtection="1">
      <alignment horizontal="right"/>
    </xf>
    <xf numFmtId="0" fontId="30" fillId="0" borderId="0" xfId="0" applyFont="1" applyProtection="1"/>
    <xf numFmtId="0" fontId="2" fillId="4" borderId="6" xfId="0" applyFont="1" applyFill="1" applyBorder="1" applyProtection="1"/>
    <xf numFmtId="0" fontId="0" fillId="4" borderId="6" xfId="0" applyFill="1" applyBorder="1" applyProtection="1"/>
    <xf numFmtId="176" fontId="1" fillId="3" borderId="0" xfId="1" applyNumberFormat="1" applyFont="1" applyFill="1" applyAlignment="1" applyProtection="1">
      <alignment horizontal="right"/>
    </xf>
    <xf numFmtId="177" fontId="1" fillId="3" borderId="0" xfId="1" applyNumberFormat="1" applyFont="1" applyFill="1" applyAlignment="1" applyProtection="1">
      <alignment horizontal="right"/>
    </xf>
    <xf numFmtId="0" fontId="31" fillId="0" borderId="1" xfId="0" applyFont="1" applyBorder="1" applyAlignment="1">
      <alignment vertical="center" wrapText="1"/>
    </xf>
    <xf numFmtId="0" fontId="31" fillId="0" borderId="1" xfId="0" applyFont="1" applyBorder="1" applyAlignment="1">
      <alignment vertical="center" wrapText="1"/>
    </xf>
    <xf numFmtId="0" fontId="32" fillId="0" borderId="1" xfId="0" applyFont="1" applyBorder="1" applyAlignment="1">
      <alignment vertical="center" wrapText="1"/>
    </xf>
    <xf numFmtId="0" fontId="1" fillId="0" borderId="0" xfId="0" applyFont="1" applyAlignment="1" applyProtection="1">
      <alignment horizontal="left"/>
    </xf>
    <xf numFmtId="0" fontId="33" fillId="0" borderId="1" xfId="0" applyFont="1" applyBorder="1" applyAlignment="1">
      <alignment vertical="center" wrapText="1"/>
    </xf>
    <xf numFmtId="0" fontId="36" fillId="0" borderId="1" xfId="0" applyFont="1" applyBorder="1" applyAlignment="1">
      <alignment vertical="center" wrapText="1"/>
    </xf>
    <xf numFmtId="0" fontId="32" fillId="0" borderId="7" xfId="0" applyFont="1" applyBorder="1" applyAlignment="1">
      <alignment vertical="center" wrapText="1"/>
    </xf>
    <xf numFmtId="0" fontId="31" fillId="4" borderId="1" xfId="0" applyFont="1" applyFill="1" applyBorder="1" applyAlignment="1">
      <alignment vertical="center" wrapText="1"/>
    </xf>
    <xf numFmtId="0" fontId="32" fillId="4" borderId="1" xfId="0" applyFont="1" applyFill="1" applyBorder="1" applyAlignment="1">
      <alignment vertical="center" wrapText="1"/>
    </xf>
    <xf numFmtId="14" fontId="37" fillId="8" borderId="0" xfId="0" applyNumberFormat="1" applyFont="1" applyFill="1" applyProtection="1"/>
    <xf numFmtId="14" fontId="37" fillId="8" borderId="0" xfId="0" applyNumberFormat="1" applyFont="1" applyFill="1" applyAlignment="1" applyProtection="1">
      <alignment horizontal="right"/>
    </xf>
    <xf numFmtId="0" fontId="38" fillId="4" borderId="0" xfId="0" applyFont="1" applyFill="1" applyBorder="1" applyProtection="1"/>
    <xf numFmtId="0" fontId="0" fillId="4" borderId="10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0" fontId="32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vertical="center" wrapText="1"/>
    </xf>
    <xf numFmtId="0" fontId="32" fillId="0" borderId="7" xfId="0" applyFont="1" applyBorder="1" applyAlignment="1">
      <alignment horizontal="left" vertical="center" wrapText="1"/>
    </xf>
    <xf numFmtId="0" fontId="32" fillId="0" borderId="12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0" fontId="0" fillId="0" borderId="0" xfId="0" applyAlignment="1" applyProtection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left" wrapText="1"/>
    </xf>
    <xf numFmtId="0" fontId="1" fillId="0" borderId="3" xfId="0" applyFont="1" applyFill="1" applyBorder="1" applyAlignment="1" applyProtection="1">
      <alignment horizontal="center"/>
    </xf>
    <xf numFmtId="0" fontId="1" fillId="0" borderId="5" xfId="0" applyFont="1" applyFill="1" applyBorder="1" applyAlignment="1" applyProtection="1">
      <alignment horizontal="center"/>
    </xf>
    <xf numFmtId="0" fontId="1" fillId="0" borderId="4" xfId="0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left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7" fillId="0" borderId="1" xfId="2" applyFont="1" applyBorder="1" applyAlignment="1">
      <alignment horizontal="center"/>
    </xf>
    <xf numFmtId="0" fontId="7" fillId="0" borderId="3" xfId="2" applyFont="1" applyBorder="1" applyAlignment="1">
      <alignment horizontal="center"/>
    </xf>
    <xf numFmtId="0" fontId="7" fillId="0" borderId="4" xfId="2" applyFont="1" applyBorder="1" applyAlignment="1">
      <alignment horizontal="center"/>
    </xf>
    <xf numFmtId="0" fontId="21" fillId="4" borderId="0" xfId="2" applyFont="1" applyFill="1" applyAlignment="1">
      <alignment horizontal="left" wrapText="1"/>
    </xf>
  </cellXfs>
  <cellStyles count="46">
    <cellStyle name="Comma0" xfId="4"/>
    <cellStyle name="Comma0 2" xfId="5"/>
    <cellStyle name="Comma0 2 2" xfId="6"/>
    <cellStyle name="Currency0" xfId="7"/>
    <cellStyle name="Currency0 2" xfId="8"/>
    <cellStyle name="Currency0 2 2" xfId="9"/>
    <cellStyle name="Date" xfId="10"/>
    <cellStyle name="Date 2" xfId="11"/>
    <cellStyle name="Date 2 2" xfId="12"/>
    <cellStyle name="Euro" xfId="13"/>
    <cellStyle name="Euro 2" xfId="14"/>
    <cellStyle name="Euro 2 2" xfId="15"/>
    <cellStyle name="Fixed" xfId="16"/>
    <cellStyle name="Fixed 2" xfId="17"/>
    <cellStyle name="Fixed 2 2" xfId="18"/>
    <cellStyle name="Heading 1" xfId="19"/>
    <cellStyle name="Heading 2" xfId="20"/>
    <cellStyle name="Millares" xfId="1" builtinId="3"/>
    <cellStyle name="Millares 2" xfId="3"/>
    <cellStyle name="Millares 2 2" xfId="21"/>
    <cellStyle name="Normal" xfId="0" builtinId="0"/>
    <cellStyle name="Normal 2" xfId="22"/>
    <cellStyle name="Normal 2 2" xfId="23"/>
    <cellStyle name="Normal 2 3" xfId="24"/>
    <cellStyle name="Normal 2 4" xfId="25"/>
    <cellStyle name="Normal 2 5" xfId="26"/>
    <cellStyle name="Normal 3" xfId="2"/>
    <cellStyle name="Normal 3 2" xfId="27"/>
    <cellStyle name="Normal 3 3" xfId="28"/>
    <cellStyle name="Normal 4" xfId="29"/>
    <cellStyle name="Normal 4 2" xfId="30"/>
    <cellStyle name="Normal 5" xfId="31"/>
    <cellStyle name="Normal 6" xfId="32"/>
    <cellStyle name="Normal 7" xfId="33"/>
    <cellStyle name="Porcentaje" xfId="45" builtinId="5"/>
    <cellStyle name="Porcentaje 2" xfId="34"/>
    <cellStyle name="Porcentaje 2 2" xfId="35"/>
    <cellStyle name="Porcentaje 2 3" xfId="36"/>
    <cellStyle name="Porcentaje 3" xfId="37"/>
    <cellStyle name="Porcentaje 4" xfId="38"/>
    <cellStyle name="Porcentaje 5" xfId="39"/>
    <cellStyle name="Porcentaje 6" xfId="40"/>
    <cellStyle name="Porcentaje 7" xfId="41"/>
    <cellStyle name="Total 2" xfId="42"/>
    <cellStyle name="Total 2 2" xfId="43"/>
    <cellStyle name="Total 3" xfId="44"/>
  </cellStyles>
  <dxfs count="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59996337778862885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59996337778862885"/>
        </patternFill>
      </fill>
    </dxf>
  </dxfs>
  <tableStyles count="2" defaultTableStyle="TableStyleMedium2" defaultPivotStyle="PivotStyleMedium9">
    <tableStyle name="Estilo de tabla 1" pivot="0" count="2">
      <tableStyleElement type="firstRowStripe" dxfId="7"/>
      <tableStyleElement type="firstColumnStripe" dxfId="6"/>
    </tableStyle>
    <tableStyle name="Estilo de tabla 2" pivot="0" count="6">
      <tableStyleElement type="headerRow" dxfId="5"/>
      <tableStyleElement type="firstColumn" dxfId="4"/>
      <tableStyleElement type="firstRowStripe" dxfId="3"/>
      <tableStyleElement type="secondRowStripe" size="5" dxfId="2"/>
      <tableStyleElement type="firstColumnStripe" dxfId="1"/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zoomScale="80" zoomScaleNormal="80" zoomScaleSheetLayoutView="100" workbookViewId="0">
      <selection activeCell="B3" sqref="B3"/>
    </sheetView>
  </sheetViews>
  <sheetFormatPr baseColWidth="10" defaultRowHeight="15" x14ac:dyDescent="0.25"/>
  <cols>
    <col min="1" max="1" width="2.28515625" style="32" customWidth="1"/>
    <col min="2" max="2" width="88.140625" style="32" customWidth="1"/>
    <col min="3" max="3" width="76.5703125" style="32" customWidth="1"/>
    <col min="4" max="4" width="66.140625" style="32" customWidth="1"/>
    <col min="5" max="8" width="11.42578125" style="32"/>
    <col min="9" max="9" width="6.140625" style="32" customWidth="1"/>
    <col min="10" max="16384" width="11.42578125" style="32"/>
  </cols>
  <sheetData>
    <row r="1" spans="2:16" s="70" customFormat="1" ht="23.25" x14ac:dyDescent="0.35">
      <c r="B1" s="142" t="s">
        <v>152</v>
      </c>
    </row>
    <row r="2" spans="2:16" s="70" customFormat="1" ht="18.75" x14ac:dyDescent="0.3">
      <c r="B2" s="71"/>
    </row>
    <row r="3" spans="2:16" s="70" customFormat="1" ht="18.75" x14ac:dyDescent="0.3">
      <c r="B3" s="71" t="s">
        <v>153</v>
      </c>
      <c r="C3" s="72"/>
      <c r="D3" s="72"/>
      <c r="E3" s="72"/>
      <c r="F3" s="72"/>
      <c r="G3" s="72"/>
      <c r="H3" s="72"/>
      <c r="I3" s="72"/>
    </row>
    <row r="4" spans="2:16" s="70" customFormat="1" x14ac:dyDescent="0.25">
      <c r="B4" s="72"/>
      <c r="C4" s="72"/>
      <c r="D4" s="72"/>
      <c r="E4" s="72"/>
      <c r="F4" s="72"/>
      <c r="G4" s="72"/>
      <c r="H4" s="72"/>
      <c r="I4" s="72"/>
    </row>
    <row r="5" spans="2:16" s="70" customFormat="1" ht="15.75" x14ac:dyDescent="0.25">
      <c r="B5" s="73" t="s">
        <v>50</v>
      </c>
      <c r="C5" s="72"/>
      <c r="D5" s="72"/>
      <c r="E5" s="72"/>
      <c r="F5" s="72"/>
      <c r="G5" s="72"/>
      <c r="H5" s="72"/>
      <c r="I5" s="72"/>
    </row>
    <row r="6" spans="2:16" s="70" customFormat="1" ht="4.5" customHeight="1" thickBot="1" x14ac:dyDescent="0.3">
      <c r="B6" s="72"/>
      <c r="C6" s="72"/>
      <c r="D6" s="72"/>
      <c r="E6" s="72"/>
      <c r="F6" s="72"/>
      <c r="G6" s="72"/>
      <c r="H6" s="72"/>
      <c r="I6" s="72"/>
    </row>
    <row r="7" spans="2:16" s="68" customFormat="1" ht="21" customHeight="1" thickBot="1" x14ac:dyDescent="0.3">
      <c r="B7" s="143"/>
      <c r="C7" s="144"/>
      <c r="D7" s="72"/>
      <c r="E7" s="72"/>
      <c r="F7" s="72"/>
      <c r="G7" s="72"/>
      <c r="H7" s="72"/>
      <c r="I7" s="69"/>
    </row>
    <row r="8" spans="2:16" s="70" customFormat="1" x14ac:dyDescent="0.25">
      <c r="B8" s="72"/>
      <c r="C8" s="72"/>
      <c r="D8" s="72"/>
      <c r="E8" s="72"/>
      <c r="F8" s="72"/>
      <c r="G8" s="72"/>
      <c r="H8" s="72"/>
      <c r="I8" s="72"/>
    </row>
    <row r="9" spans="2:16" s="77" customFormat="1" x14ac:dyDescent="0.25">
      <c r="B9" s="74" t="s">
        <v>49</v>
      </c>
      <c r="C9" s="75" t="s">
        <v>48</v>
      </c>
      <c r="D9" s="72"/>
      <c r="E9" s="72"/>
      <c r="F9" s="72"/>
      <c r="G9" s="72"/>
      <c r="H9" s="72"/>
      <c r="I9" s="76"/>
    </row>
    <row r="10" spans="2:16" s="70" customFormat="1" x14ac:dyDescent="0.25">
      <c r="B10" s="78"/>
      <c r="C10" s="78"/>
      <c r="D10" s="72"/>
      <c r="E10" s="72"/>
      <c r="F10" s="72"/>
      <c r="G10" s="72"/>
      <c r="H10" s="72"/>
      <c r="I10" s="72"/>
    </row>
    <row r="11" spans="2:16" s="70" customFormat="1" x14ac:dyDescent="0.25">
      <c r="B11" s="90" t="s">
        <v>42</v>
      </c>
      <c r="C11" s="79"/>
      <c r="D11" s="75" t="s">
        <v>43</v>
      </c>
      <c r="E11" s="75"/>
      <c r="F11" s="76"/>
      <c r="G11" s="72"/>
      <c r="H11" s="72"/>
      <c r="I11" s="72"/>
    </row>
    <row r="12" spans="2:16" s="70" customFormat="1" x14ac:dyDescent="0.25">
      <c r="B12" s="75"/>
      <c r="C12" s="80"/>
      <c r="D12" s="75" t="s">
        <v>74</v>
      </c>
      <c r="E12" s="75"/>
      <c r="F12" s="76"/>
      <c r="G12" s="72"/>
      <c r="H12" s="72"/>
      <c r="I12" s="72"/>
    </row>
    <row r="13" spans="2:16" s="70" customFormat="1" x14ac:dyDescent="0.25">
      <c r="B13" s="72"/>
      <c r="C13" s="72"/>
      <c r="D13" s="72"/>
      <c r="E13" s="72"/>
      <c r="F13" s="72"/>
      <c r="G13" s="72"/>
      <c r="H13" s="72"/>
      <c r="I13" s="72"/>
    </row>
    <row r="14" spans="2:16" s="70" customFormat="1" ht="35.25" customHeight="1" x14ac:dyDescent="0.25">
      <c r="B14" s="135" t="s">
        <v>115</v>
      </c>
      <c r="C14" s="136" t="s">
        <v>116</v>
      </c>
      <c r="D14" s="72"/>
      <c r="E14" s="72"/>
      <c r="F14" s="72"/>
      <c r="G14" s="72"/>
      <c r="H14" s="72"/>
    </row>
    <row r="15" spans="2:16" s="70" customFormat="1" ht="43.5" customHeight="1" x14ac:dyDescent="0.25">
      <c r="B15" s="146" t="s">
        <v>139</v>
      </c>
      <c r="C15" s="133" t="s">
        <v>107</v>
      </c>
    </row>
    <row r="16" spans="2:16" s="41" customFormat="1" ht="43.5" customHeight="1" x14ac:dyDescent="0.25">
      <c r="B16" s="146"/>
      <c r="C16" s="133" t="s">
        <v>108</v>
      </c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</row>
    <row r="17" spans="1:9" s="70" customFormat="1" ht="25.5" customHeight="1" x14ac:dyDescent="0.25">
      <c r="B17" s="131" t="s">
        <v>141</v>
      </c>
      <c r="C17" s="133" t="s">
        <v>109</v>
      </c>
    </row>
    <row r="18" spans="1:9" s="68" customFormat="1" ht="21.75" customHeight="1" x14ac:dyDescent="0.25">
      <c r="B18" s="131" t="s">
        <v>143</v>
      </c>
      <c r="C18" s="145" t="s">
        <v>117</v>
      </c>
    </row>
    <row r="19" spans="1:9" s="68" customFormat="1" ht="26.25" customHeight="1" x14ac:dyDescent="0.25">
      <c r="B19" s="131" t="s">
        <v>144</v>
      </c>
      <c r="C19" s="145"/>
    </row>
    <row r="20" spans="1:9" s="68" customFormat="1" x14ac:dyDescent="0.25">
      <c r="B20" s="146" t="s">
        <v>148</v>
      </c>
      <c r="C20" s="145"/>
    </row>
    <row r="21" spans="1:9" s="68" customFormat="1" ht="12" customHeight="1" x14ac:dyDescent="0.25">
      <c r="B21" s="146"/>
      <c r="C21" s="145"/>
    </row>
    <row r="22" spans="1:9" s="68" customFormat="1" ht="30" customHeight="1" x14ac:dyDescent="0.25">
      <c r="B22" s="132" t="s">
        <v>129</v>
      </c>
      <c r="C22" s="137" t="s">
        <v>138</v>
      </c>
    </row>
    <row r="23" spans="1:9" s="70" customFormat="1" ht="25.5" customHeight="1" x14ac:dyDescent="0.25">
      <c r="B23" s="138" t="s">
        <v>130</v>
      </c>
      <c r="C23" s="139" t="s">
        <v>110</v>
      </c>
    </row>
    <row r="24" spans="1:9" s="68" customFormat="1" ht="21" customHeight="1" x14ac:dyDescent="0.25">
      <c r="B24" s="132" t="s">
        <v>136</v>
      </c>
      <c r="C24" s="147" t="s">
        <v>119</v>
      </c>
    </row>
    <row r="25" spans="1:9" s="68" customFormat="1" ht="25.5" x14ac:dyDescent="0.25">
      <c r="B25" s="132" t="s">
        <v>137</v>
      </c>
      <c r="C25" s="148"/>
    </row>
    <row r="26" spans="1:9" s="68" customFormat="1" ht="24.75" customHeight="1" x14ac:dyDescent="0.25">
      <c r="B26" s="132" t="s">
        <v>111</v>
      </c>
      <c r="C26" s="148"/>
    </row>
    <row r="27" spans="1:9" s="68" customFormat="1" ht="23.25" customHeight="1" x14ac:dyDescent="0.25">
      <c r="B27" s="131" t="s">
        <v>112</v>
      </c>
      <c r="C27" s="148"/>
    </row>
    <row r="28" spans="1:9" s="68" customFormat="1" ht="23.25" customHeight="1" x14ac:dyDescent="0.25">
      <c r="B28" s="131" t="s">
        <v>113</v>
      </c>
      <c r="C28" s="148"/>
    </row>
    <row r="29" spans="1:9" s="68" customFormat="1" ht="23.25" customHeight="1" x14ac:dyDescent="0.25">
      <c r="B29" s="131" t="s">
        <v>114</v>
      </c>
      <c r="C29" s="149"/>
    </row>
    <row r="30" spans="1:9" s="68" customFormat="1" x14ac:dyDescent="0.25"/>
    <row r="31" spans="1:9" s="100" customFormat="1" x14ac:dyDescent="0.25">
      <c r="B31" s="99"/>
    </row>
    <row r="32" spans="1:9" s="70" customFormat="1" x14ac:dyDescent="0.25">
      <c r="A32" s="101" t="s">
        <v>75</v>
      </c>
      <c r="B32" s="72"/>
      <c r="C32" s="72"/>
      <c r="D32" s="72"/>
      <c r="E32" s="72"/>
      <c r="F32" s="72"/>
      <c r="G32" s="72"/>
      <c r="H32" s="72"/>
      <c r="I32" s="72"/>
    </row>
    <row r="33" s="68" customFormat="1" x14ac:dyDescent="0.25"/>
    <row r="34" s="68" customFormat="1" x14ac:dyDescent="0.25"/>
    <row r="35" s="68" customFormat="1" x14ac:dyDescent="0.25"/>
    <row r="36" s="68" customFormat="1" x14ac:dyDescent="0.25"/>
    <row r="37" s="68" customFormat="1" x14ac:dyDescent="0.25"/>
    <row r="38" s="68" customFormat="1" x14ac:dyDescent="0.25"/>
    <row r="39" s="68" customFormat="1" x14ac:dyDescent="0.25"/>
    <row r="40" s="68" customFormat="1" x14ac:dyDescent="0.25"/>
    <row r="41" s="68" customFormat="1" x14ac:dyDescent="0.25"/>
    <row r="42" s="68" customFormat="1" x14ac:dyDescent="0.25"/>
    <row r="43" s="68" customFormat="1" x14ac:dyDescent="0.25"/>
    <row r="44" s="68" customFormat="1" x14ac:dyDescent="0.25"/>
    <row r="45" s="68" customFormat="1" x14ac:dyDescent="0.25"/>
    <row r="46" s="68" customFormat="1" x14ac:dyDescent="0.25"/>
    <row r="47" s="68" customFormat="1" x14ac:dyDescent="0.25"/>
    <row r="48" s="68" customFormat="1" x14ac:dyDescent="0.25"/>
    <row r="49" s="68" customFormat="1" x14ac:dyDescent="0.25"/>
    <row r="50" s="68" customFormat="1" x14ac:dyDescent="0.25"/>
    <row r="51" s="68" customFormat="1" x14ac:dyDescent="0.25"/>
    <row r="52" s="68" customFormat="1" x14ac:dyDescent="0.25"/>
  </sheetData>
  <sheetProtection password="AC1E" sheet="1" objects="1" scenarios="1"/>
  <mergeCells count="5">
    <mergeCell ref="B7:C7"/>
    <mergeCell ref="C18:C21"/>
    <mergeCell ref="B20:B21"/>
    <mergeCell ref="B15:B16"/>
    <mergeCell ref="C24:C2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7"/>
  <sheetViews>
    <sheetView showGridLines="0" topLeftCell="A31" zoomScale="80" zoomScaleNormal="80" zoomScaleSheetLayoutView="80" workbookViewId="0">
      <selection activeCell="B43" sqref="B43"/>
    </sheetView>
  </sheetViews>
  <sheetFormatPr baseColWidth="10" defaultColWidth="9.140625" defaultRowHeight="15" x14ac:dyDescent="0.25"/>
  <cols>
    <col min="1" max="1" width="62.85546875" style="41" customWidth="1"/>
    <col min="2" max="2" width="19.7109375" style="41" customWidth="1"/>
    <col min="3" max="3" width="18" style="41" customWidth="1"/>
    <col min="4" max="4" width="13.140625" style="41" customWidth="1"/>
    <col min="5" max="12" width="10.7109375" style="41" customWidth="1"/>
    <col min="13" max="13" width="16.140625" style="41" customWidth="1"/>
    <col min="14" max="17" width="10.7109375" style="41" customWidth="1"/>
    <col min="18" max="18" width="15.28515625" style="41" customWidth="1"/>
    <col min="19" max="27" width="10.28515625" style="41" bestFit="1" customWidth="1"/>
    <col min="28" max="16384" width="9.140625" style="41"/>
  </cols>
  <sheetData>
    <row r="1" spans="1:27" ht="18.75" x14ac:dyDescent="0.3">
      <c r="A1" s="38" t="s">
        <v>67</v>
      </c>
    </row>
    <row r="3" spans="1:27" x14ac:dyDescent="0.25">
      <c r="A3" s="39" t="s">
        <v>28</v>
      </c>
    </row>
    <row r="4" spans="1:27" x14ac:dyDescent="0.25">
      <c r="A4" s="91" t="s">
        <v>76</v>
      </c>
    </row>
    <row r="5" spans="1:27" x14ac:dyDescent="0.25">
      <c r="A5" s="81"/>
    </row>
    <row r="6" spans="1:27" ht="15.75" x14ac:dyDescent="0.25">
      <c r="A6" s="40" t="s">
        <v>65</v>
      </c>
      <c r="B6" s="151"/>
      <c r="C6" s="151"/>
      <c r="D6" s="151"/>
      <c r="E6" s="151"/>
      <c r="F6" s="151"/>
      <c r="G6" s="151"/>
      <c r="H6" s="151"/>
    </row>
    <row r="7" spans="1:27" x14ac:dyDescent="0.25">
      <c r="A7" s="81"/>
    </row>
    <row r="8" spans="1:27" ht="18" customHeight="1" x14ac:dyDescent="0.25">
      <c r="A8" s="41" t="s">
        <v>140</v>
      </c>
      <c r="B8" s="98"/>
      <c r="C8" s="39" t="s">
        <v>125</v>
      </c>
    </row>
    <row r="9" spans="1:27" ht="18" customHeight="1" x14ac:dyDescent="0.25">
      <c r="A9" s="41" t="s">
        <v>142</v>
      </c>
      <c r="B9" s="104">
        <v>25</v>
      </c>
      <c r="C9" s="39" t="s">
        <v>126</v>
      </c>
      <c r="F9" s="56"/>
    </row>
    <row r="10" spans="1:27" ht="18" customHeight="1" x14ac:dyDescent="0.25">
      <c r="F10" s="56"/>
    </row>
    <row r="11" spans="1:27" s="83" customFormat="1" ht="15.75" x14ac:dyDescent="0.25">
      <c r="A11" s="42" t="s">
        <v>27</v>
      </c>
    </row>
    <row r="13" spans="1:27" x14ac:dyDescent="0.25">
      <c r="A13" s="43" t="s">
        <v>53</v>
      </c>
      <c r="B13" s="84"/>
      <c r="C13" s="84"/>
      <c r="D13" s="84"/>
      <c r="E13" s="84"/>
      <c r="F13" s="84"/>
      <c r="G13" s="84"/>
      <c r="H13" s="84"/>
    </row>
    <row r="14" spans="1:27" x14ac:dyDescent="0.25">
      <c r="A14" s="39"/>
      <c r="B14" s="84"/>
      <c r="C14" s="84"/>
      <c r="D14" s="84"/>
      <c r="E14" s="84"/>
      <c r="F14" s="84"/>
      <c r="G14" s="84"/>
      <c r="H14" s="84"/>
    </row>
    <row r="15" spans="1:27" x14ac:dyDescent="0.25">
      <c r="A15" s="39"/>
      <c r="C15" s="84"/>
      <c r="D15" s="84"/>
      <c r="E15" s="84"/>
      <c r="F15" s="84"/>
      <c r="G15" s="84"/>
    </row>
    <row r="16" spans="1:27" x14ac:dyDescent="0.25">
      <c r="A16" s="39"/>
      <c r="B16" s="156" t="s">
        <v>52</v>
      </c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</row>
    <row r="17" spans="1:32" x14ac:dyDescent="0.25">
      <c r="A17" s="39"/>
      <c r="B17" s="41">
        <v>0</v>
      </c>
      <c r="C17" s="84">
        <f>+IF(B17&lt;$B$9,B17+1,"")</f>
        <v>1</v>
      </c>
      <c r="D17" s="84">
        <f t="shared" ref="D17:AA17" si="0">+IF(C17&lt;$B$9,C17+1,"")</f>
        <v>2</v>
      </c>
      <c r="E17" s="84">
        <f t="shared" si="0"/>
        <v>3</v>
      </c>
      <c r="F17" s="84">
        <f t="shared" si="0"/>
        <v>4</v>
      </c>
      <c r="G17" s="84">
        <f t="shared" si="0"/>
        <v>5</v>
      </c>
      <c r="H17" s="84">
        <f t="shared" si="0"/>
        <v>6</v>
      </c>
      <c r="I17" s="84">
        <f t="shared" si="0"/>
        <v>7</v>
      </c>
      <c r="J17" s="84">
        <f t="shared" si="0"/>
        <v>8</v>
      </c>
      <c r="K17" s="84">
        <f t="shared" si="0"/>
        <v>9</v>
      </c>
      <c r="L17" s="84">
        <f t="shared" si="0"/>
        <v>10</v>
      </c>
      <c r="M17" s="84">
        <f t="shared" si="0"/>
        <v>11</v>
      </c>
      <c r="N17" s="84">
        <f t="shared" si="0"/>
        <v>12</v>
      </c>
      <c r="O17" s="84">
        <f t="shared" si="0"/>
        <v>13</v>
      </c>
      <c r="P17" s="84">
        <f t="shared" si="0"/>
        <v>14</v>
      </c>
      <c r="Q17" s="84">
        <f t="shared" si="0"/>
        <v>15</v>
      </c>
      <c r="R17" s="84">
        <f t="shared" si="0"/>
        <v>16</v>
      </c>
      <c r="S17" s="84">
        <f t="shared" si="0"/>
        <v>17</v>
      </c>
      <c r="T17" s="84">
        <f t="shared" si="0"/>
        <v>18</v>
      </c>
      <c r="U17" s="84">
        <f t="shared" si="0"/>
        <v>19</v>
      </c>
      <c r="V17" s="84">
        <f t="shared" si="0"/>
        <v>20</v>
      </c>
      <c r="W17" s="84">
        <f t="shared" si="0"/>
        <v>21</v>
      </c>
      <c r="X17" s="84">
        <f t="shared" si="0"/>
        <v>22</v>
      </c>
      <c r="Y17" s="84">
        <f t="shared" si="0"/>
        <v>23</v>
      </c>
      <c r="Z17" s="84">
        <f t="shared" si="0"/>
        <v>24</v>
      </c>
      <c r="AA17" s="84">
        <f t="shared" si="0"/>
        <v>25</v>
      </c>
      <c r="AB17" s="32"/>
      <c r="AC17" s="32"/>
      <c r="AD17" s="32"/>
      <c r="AE17" s="32"/>
      <c r="AF17" s="32"/>
    </row>
    <row r="18" spans="1:32" x14ac:dyDescent="0.25">
      <c r="A18" s="41" t="s">
        <v>145</v>
      </c>
      <c r="B18" s="108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32"/>
      <c r="AC18" s="32"/>
      <c r="AD18" s="32"/>
      <c r="AE18" s="32"/>
      <c r="AF18" s="32"/>
    </row>
    <row r="19" spans="1:32" x14ac:dyDescent="0.25">
      <c r="A19" s="41" t="s">
        <v>146</v>
      </c>
      <c r="B19" s="108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32"/>
      <c r="AC19" s="32"/>
      <c r="AD19" s="32"/>
      <c r="AE19" s="32"/>
      <c r="AF19" s="32"/>
    </row>
    <row r="20" spans="1:32" x14ac:dyDescent="0.25">
      <c r="A20" s="41" t="s">
        <v>147</v>
      </c>
      <c r="B20" s="109"/>
      <c r="C20" s="97">
        <f>+C18-C19</f>
        <v>0</v>
      </c>
      <c r="D20" s="97">
        <f t="shared" ref="D20:AA20" si="1">+D18-D19</f>
        <v>0</v>
      </c>
      <c r="E20" s="97">
        <f t="shared" si="1"/>
        <v>0</v>
      </c>
      <c r="F20" s="97">
        <f t="shared" si="1"/>
        <v>0</v>
      </c>
      <c r="G20" s="97">
        <f t="shared" si="1"/>
        <v>0</v>
      </c>
      <c r="H20" s="97">
        <f t="shared" si="1"/>
        <v>0</v>
      </c>
      <c r="I20" s="97">
        <f t="shared" si="1"/>
        <v>0</v>
      </c>
      <c r="J20" s="97">
        <f t="shared" si="1"/>
        <v>0</v>
      </c>
      <c r="K20" s="97">
        <f t="shared" si="1"/>
        <v>0</v>
      </c>
      <c r="L20" s="97">
        <f t="shared" si="1"/>
        <v>0</v>
      </c>
      <c r="M20" s="97">
        <f t="shared" si="1"/>
        <v>0</v>
      </c>
      <c r="N20" s="97">
        <f t="shared" si="1"/>
        <v>0</v>
      </c>
      <c r="O20" s="97">
        <f t="shared" si="1"/>
        <v>0</v>
      </c>
      <c r="P20" s="97">
        <f t="shared" si="1"/>
        <v>0</v>
      </c>
      <c r="Q20" s="97">
        <f t="shared" si="1"/>
        <v>0</v>
      </c>
      <c r="R20" s="97">
        <f t="shared" si="1"/>
        <v>0</v>
      </c>
      <c r="S20" s="97">
        <f t="shared" si="1"/>
        <v>0</v>
      </c>
      <c r="T20" s="97">
        <f t="shared" si="1"/>
        <v>0</v>
      </c>
      <c r="U20" s="97">
        <f t="shared" si="1"/>
        <v>0</v>
      </c>
      <c r="V20" s="97">
        <f t="shared" si="1"/>
        <v>0</v>
      </c>
      <c r="W20" s="97">
        <f t="shared" si="1"/>
        <v>0</v>
      </c>
      <c r="X20" s="97">
        <f t="shared" si="1"/>
        <v>0</v>
      </c>
      <c r="Y20" s="97">
        <f t="shared" si="1"/>
        <v>0</v>
      </c>
      <c r="Z20" s="97">
        <f t="shared" si="1"/>
        <v>0</v>
      </c>
      <c r="AA20" s="97">
        <f t="shared" si="1"/>
        <v>0</v>
      </c>
      <c r="AB20" s="32"/>
      <c r="AC20" s="32"/>
      <c r="AD20" s="32"/>
      <c r="AE20" s="32"/>
      <c r="AF20" s="32"/>
    </row>
    <row r="23" spans="1:32" x14ac:dyDescent="0.25">
      <c r="A23" s="43" t="s">
        <v>127</v>
      </c>
    </row>
    <row r="24" spans="1:32" x14ac:dyDescent="0.25">
      <c r="A24" s="43"/>
    </row>
    <row r="25" spans="1:32" x14ac:dyDescent="0.25">
      <c r="A25" s="121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</row>
    <row r="26" spans="1:32" x14ac:dyDescent="0.25">
      <c r="A26" s="121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</row>
    <row r="27" spans="1:32" x14ac:dyDescent="0.25">
      <c r="A27" s="12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</row>
    <row r="28" spans="1:32" x14ac:dyDescent="0.2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</row>
    <row r="29" spans="1:32" x14ac:dyDescent="0.2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</row>
    <row r="30" spans="1:32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</row>
    <row r="31" spans="1:32" x14ac:dyDescent="0.2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</row>
    <row r="32" spans="1:32" x14ac:dyDescent="0.2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</row>
    <row r="33" spans="1:32" x14ac:dyDescent="0.2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</row>
    <row r="34" spans="1:32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</row>
    <row r="35" spans="1:32" s="83" customFormat="1" ht="18" customHeight="1" x14ac:dyDescent="0.25">
      <c r="A35" s="44" t="s">
        <v>66</v>
      </c>
      <c r="F35" s="85"/>
    </row>
    <row r="36" spans="1:32" ht="8.25" customHeight="1" x14ac:dyDescent="0.25">
      <c r="A36" s="45"/>
      <c r="F36" s="82"/>
    </row>
    <row r="37" spans="1:32" ht="18" customHeight="1" x14ac:dyDescent="0.25">
      <c r="A37" s="41" t="s">
        <v>72</v>
      </c>
      <c r="B37" s="107" t="s">
        <v>82</v>
      </c>
      <c r="C37" s="39" t="s">
        <v>93</v>
      </c>
    </row>
    <row r="38" spans="1:32" ht="18" customHeight="1" x14ac:dyDescent="0.25">
      <c r="A38" s="41" t="s">
        <v>131</v>
      </c>
      <c r="B38" s="118"/>
      <c r="C38" s="39" t="s">
        <v>91</v>
      </c>
    </row>
    <row r="39" spans="1:32" ht="18" customHeight="1" x14ac:dyDescent="0.25">
      <c r="C39" s="39"/>
    </row>
    <row r="40" spans="1:32" ht="18" customHeight="1" x14ac:dyDescent="0.25">
      <c r="A40" s="39" t="s">
        <v>90</v>
      </c>
      <c r="F40" s="82"/>
    </row>
    <row r="41" spans="1:32" ht="10.5" customHeight="1" x14ac:dyDescent="0.25">
      <c r="A41" s="39"/>
      <c r="F41" s="82"/>
    </row>
    <row r="42" spans="1:32" ht="33.75" customHeight="1" x14ac:dyDescent="0.25">
      <c r="A42" s="45" t="s">
        <v>56</v>
      </c>
      <c r="B42" s="152" t="s">
        <v>118</v>
      </c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52"/>
      <c r="O42" s="52"/>
      <c r="P42" s="52"/>
      <c r="Q42" s="52"/>
      <c r="R42" s="52"/>
    </row>
    <row r="43" spans="1:32" x14ac:dyDescent="0.25">
      <c r="B43" s="86"/>
      <c r="C43" s="86"/>
      <c r="D43" s="86"/>
      <c r="E43" s="86"/>
      <c r="F43" s="86"/>
    </row>
    <row r="44" spans="1:32" x14ac:dyDescent="0.25">
      <c r="A44" s="88" t="s">
        <v>77</v>
      </c>
      <c r="B44" s="86"/>
      <c r="C44" s="86"/>
      <c r="D44" s="86"/>
      <c r="E44" s="86"/>
      <c r="F44" s="86"/>
    </row>
    <row r="45" spans="1:32" s="88" customFormat="1" ht="28.5" customHeight="1" x14ac:dyDescent="0.25">
      <c r="A45" s="87"/>
      <c r="B45" s="46" t="s">
        <v>62</v>
      </c>
      <c r="C45" s="46" t="s">
        <v>88</v>
      </c>
      <c r="D45" s="46" t="s">
        <v>63</v>
      </c>
      <c r="E45" s="123"/>
      <c r="F45" s="123"/>
      <c r="G45" s="123"/>
      <c r="H45" s="123"/>
      <c r="I45" s="123"/>
      <c r="J45" s="123"/>
      <c r="K45" s="123"/>
      <c r="L45" s="123"/>
      <c r="M45" s="123"/>
      <c r="N45" s="123"/>
    </row>
    <row r="46" spans="1:32" ht="18" customHeight="1" x14ac:dyDescent="0.25">
      <c r="A46" s="48" t="s">
        <v>70</v>
      </c>
      <c r="B46" s="33"/>
      <c r="C46" s="103">
        <f>+LOOKUP($B$37,'Pliego tarifario UTE vigente'!$B$6:$B$13,'Pliego tarifario UTE vigente'!$C$6:$C$13)</f>
        <v>1.37</v>
      </c>
      <c r="D46" s="49">
        <f>+B46*C46</f>
        <v>0</v>
      </c>
      <c r="E46" s="32"/>
      <c r="F46" s="124"/>
      <c r="G46" s="32"/>
      <c r="H46" s="32"/>
      <c r="I46" s="32"/>
      <c r="J46" s="32"/>
      <c r="K46" s="32"/>
      <c r="L46" s="32"/>
      <c r="M46" s="32"/>
      <c r="N46" s="32"/>
    </row>
    <row r="47" spans="1:32" x14ac:dyDescent="0.25">
      <c r="A47" s="48" t="s">
        <v>4</v>
      </c>
      <c r="B47" s="33"/>
      <c r="C47" s="103">
        <f>+LOOKUP($B$37,'Pliego tarifario UTE vigente'!$B$6:$B$13,'Pliego tarifario UTE vigente'!$D$6:$D$13)</f>
        <v>2.87</v>
      </c>
      <c r="D47" s="49">
        <f t="shared" ref="D47:D48" si="2">+B47*C47</f>
        <v>0</v>
      </c>
      <c r="E47" s="32"/>
      <c r="F47" s="124"/>
      <c r="G47" s="32"/>
      <c r="H47" s="32"/>
      <c r="I47" s="32"/>
      <c r="J47" s="32"/>
      <c r="K47" s="32"/>
      <c r="L47" s="32"/>
      <c r="M47" s="32"/>
      <c r="N47" s="32"/>
    </row>
    <row r="48" spans="1:32" x14ac:dyDescent="0.25">
      <c r="A48" s="48" t="s">
        <v>3</v>
      </c>
      <c r="B48" s="33"/>
      <c r="C48" s="103">
        <f>+LOOKUP($B$37,'Pliego tarifario UTE vigente'!$B$6:$B$13,'Pliego tarifario UTE vigente'!$E$6:$E$13)</f>
        <v>4.9009999999999998</v>
      </c>
      <c r="D48" s="49">
        <f t="shared" si="2"/>
        <v>0</v>
      </c>
      <c r="E48" s="32"/>
      <c r="F48" s="124"/>
      <c r="G48" s="32"/>
      <c r="H48" s="32"/>
      <c r="I48" s="32"/>
      <c r="J48" s="32"/>
      <c r="K48" s="32"/>
      <c r="L48" s="32"/>
      <c r="M48" s="32"/>
      <c r="N48" s="32"/>
    </row>
    <row r="49" spans="1:18" ht="45" x14ac:dyDescent="0.25">
      <c r="A49" s="48"/>
      <c r="B49" s="50" t="s">
        <v>54</v>
      </c>
      <c r="C49" s="93" t="e">
        <f>+SUMPRODUCT(B46:B48,C46:C48)/SUM(B46:B48)</f>
        <v>#DIV/0!</v>
      </c>
      <c r="D49" s="49">
        <f>+SUM(D46:D48)</f>
        <v>0</v>
      </c>
      <c r="E49" s="32"/>
      <c r="F49" s="32"/>
      <c r="G49" s="32"/>
      <c r="H49" s="32"/>
      <c r="I49" s="32"/>
      <c r="J49" s="32"/>
      <c r="K49" s="32"/>
      <c r="L49" s="32"/>
      <c r="M49" s="32"/>
      <c r="N49" s="32"/>
    </row>
    <row r="51" spans="1:18" x14ac:dyDescent="0.25">
      <c r="B51" s="153" t="s">
        <v>60</v>
      </c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5"/>
    </row>
    <row r="52" spans="1:18" x14ac:dyDescent="0.25">
      <c r="B52" s="51">
        <v>41640</v>
      </c>
      <c r="C52" s="51">
        <v>41671</v>
      </c>
      <c r="D52" s="51">
        <v>41699</v>
      </c>
      <c r="E52" s="51">
        <v>41730</v>
      </c>
      <c r="F52" s="51">
        <v>41760</v>
      </c>
      <c r="G52" s="51">
        <v>41791</v>
      </c>
      <c r="H52" s="51">
        <v>41821</v>
      </c>
      <c r="I52" s="51">
        <v>41852</v>
      </c>
      <c r="J52" s="51">
        <v>41883</v>
      </c>
      <c r="K52" s="51">
        <v>41913</v>
      </c>
      <c r="L52" s="51">
        <v>41944</v>
      </c>
      <c r="M52" s="51">
        <v>41974</v>
      </c>
      <c r="N52" s="51" t="s">
        <v>61</v>
      </c>
    </row>
    <row r="53" spans="1:18" x14ac:dyDescent="0.25">
      <c r="A53" s="48" t="s">
        <v>70</v>
      </c>
      <c r="B53" s="92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54" t="e">
        <f>+AVERAGE(B53:M53)</f>
        <v>#DIV/0!</v>
      </c>
    </row>
    <row r="54" spans="1:18" x14ac:dyDescent="0.25">
      <c r="A54" s="48" t="s">
        <v>4</v>
      </c>
      <c r="B54" s="92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54" t="e">
        <f t="shared" ref="N54:N55" si="3">+AVERAGE(B54:M54)</f>
        <v>#DIV/0!</v>
      </c>
    </row>
    <row r="55" spans="1:18" x14ac:dyDescent="0.25">
      <c r="A55" s="48" t="s">
        <v>3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54" t="e">
        <f t="shared" si="3"/>
        <v>#DIV/0!</v>
      </c>
    </row>
    <row r="57" spans="1:18" ht="30.75" customHeight="1" x14ac:dyDescent="0.25">
      <c r="A57" s="45" t="s">
        <v>57</v>
      </c>
      <c r="B57" s="152" t="s">
        <v>58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52"/>
      <c r="O57" s="52"/>
      <c r="P57" s="89"/>
      <c r="Q57" s="52"/>
      <c r="R57" s="52"/>
    </row>
    <row r="58" spans="1:18" ht="6.75" customHeight="1" x14ac:dyDescent="0.25"/>
    <row r="59" spans="1:18" x14ac:dyDescent="0.25">
      <c r="A59" s="39"/>
      <c r="C59" s="47" t="s">
        <v>89</v>
      </c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</row>
    <row r="60" spans="1:18" x14ac:dyDescent="0.25">
      <c r="A60" s="48" t="s">
        <v>70</v>
      </c>
      <c r="B60" s="53" t="s">
        <v>6</v>
      </c>
      <c r="C60" s="34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</row>
    <row r="61" spans="1:18" ht="30" x14ac:dyDescent="0.25">
      <c r="A61" s="48" t="s">
        <v>4</v>
      </c>
      <c r="B61" s="110" t="s">
        <v>92</v>
      </c>
      <c r="C61" s="34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</row>
    <row r="62" spans="1:18" x14ac:dyDescent="0.25">
      <c r="A62" s="48" t="s">
        <v>3</v>
      </c>
      <c r="B62" s="53" t="s">
        <v>5</v>
      </c>
      <c r="C62" s="34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</row>
    <row r="63" spans="1:18" ht="45" x14ac:dyDescent="0.25">
      <c r="B63" s="50" t="s">
        <v>55</v>
      </c>
      <c r="C63" s="94" t="e">
        <f>+(C46*C60+C47*C61+C48*C62)/SUM(C60:C61)</f>
        <v>#DIV/0!</v>
      </c>
      <c r="D63" s="116"/>
      <c r="E63" s="32"/>
      <c r="F63" s="32"/>
      <c r="G63" s="32"/>
      <c r="H63" s="32"/>
      <c r="I63" s="32"/>
      <c r="J63" s="32"/>
      <c r="K63" s="32"/>
      <c r="L63" s="32"/>
      <c r="M63" s="32"/>
      <c r="N63" s="32"/>
    </row>
    <row r="66" spans="1:33" s="55" customFormat="1" ht="15.75" x14ac:dyDescent="0.25">
      <c r="A66" s="42" t="s">
        <v>30</v>
      </c>
    </row>
    <row r="67" spans="1:33" s="56" customFormat="1" ht="7.5" customHeight="1" x14ac:dyDescent="0.25">
      <c r="A67" s="39"/>
    </row>
    <row r="68" spans="1:33" s="56" customFormat="1" x14ac:dyDescent="0.25">
      <c r="A68" s="39" t="s">
        <v>149</v>
      </c>
    </row>
    <row r="69" spans="1:33" s="56" customFormat="1" ht="7.5" customHeight="1" x14ac:dyDescent="0.25">
      <c r="A69" s="39"/>
    </row>
    <row r="70" spans="1:33" s="56" customFormat="1" x14ac:dyDescent="0.25">
      <c r="A70" s="39" t="s">
        <v>59</v>
      </c>
    </row>
    <row r="71" spans="1:33" s="56" customFormat="1" ht="7.5" customHeight="1" x14ac:dyDescent="0.25">
      <c r="A71" s="39"/>
    </row>
    <row r="72" spans="1:33" s="56" customFormat="1" x14ac:dyDescent="0.25">
      <c r="A72" s="39" t="s">
        <v>64</v>
      </c>
    </row>
    <row r="73" spans="1:33" s="56" customFormat="1" ht="7.5" customHeight="1" x14ac:dyDescent="0.25">
      <c r="A73" s="39"/>
    </row>
    <row r="74" spans="1:33" x14ac:dyDescent="0.25">
      <c r="A74" s="39" t="s">
        <v>73</v>
      </c>
    </row>
    <row r="75" spans="1:33" x14ac:dyDescent="0.25">
      <c r="A75" s="39"/>
    </row>
    <row r="76" spans="1:33" ht="17.25" customHeight="1" x14ac:dyDescent="0.25">
      <c r="B76" s="150" t="s">
        <v>29</v>
      </c>
      <c r="C76" s="150"/>
      <c r="D76" s="150"/>
      <c r="E76" s="150"/>
      <c r="F76" s="150"/>
      <c r="G76" s="150"/>
      <c r="H76" s="150"/>
      <c r="I76" s="150"/>
      <c r="J76" s="150"/>
      <c r="K76" s="150"/>
      <c r="L76" s="150"/>
    </row>
    <row r="77" spans="1:33" s="57" customFormat="1" x14ac:dyDescent="0.25">
      <c r="B77" s="57">
        <v>0</v>
      </c>
      <c r="C77" s="84">
        <f>+IF(B77&lt;$B$9,B77+1,"")</f>
        <v>1</v>
      </c>
      <c r="D77" s="84">
        <f t="shared" ref="D77:AA77" si="4">+IF(C77&lt;$B$9,C77+1,"")</f>
        <v>2</v>
      </c>
      <c r="E77" s="84">
        <f t="shared" si="4"/>
        <v>3</v>
      </c>
      <c r="F77" s="84">
        <f t="shared" si="4"/>
        <v>4</v>
      </c>
      <c r="G77" s="84">
        <f t="shared" si="4"/>
        <v>5</v>
      </c>
      <c r="H77" s="84">
        <f t="shared" si="4"/>
        <v>6</v>
      </c>
      <c r="I77" s="84">
        <f t="shared" si="4"/>
        <v>7</v>
      </c>
      <c r="J77" s="84">
        <f t="shared" si="4"/>
        <v>8</v>
      </c>
      <c r="K77" s="84">
        <f t="shared" si="4"/>
        <v>9</v>
      </c>
      <c r="L77" s="84">
        <f t="shared" si="4"/>
        <v>10</v>
      </c>
      <c r="M77" s="84">
        <f t="shared" si="4"/>
        <v>11</v>
      </c>
      <c r="N77" s="84">
        <f t="shared" si="4"/>
        <v>12</v>
      </c>
      <c r="O77" s="84">
        <f t="shared" si="4"/>
        <v>13</v>
      </c>
      <c r="P77" s="84">
        <f t="shared" si="4"/>
        <v>14</v>
      </c>
      <c r="Q77" s="84">
        <f t="shared" si="4"/>
        <v>15</v>
      </c>
      <c r="R77" s="84">
        <f t="shared" si="4"/>
        <v>16</v>
      </c>
      <c r="S77" s="84">
        <f t="shared" si="4"/>
        <v>17</v>
      </c>
      <c r="T77" s="84">
        <f t="shared" si="4"/>
        <v>18</v>
      </c>
      <c r="U77" s="84">
        <f t="shared" si="4"/>
        <v>19</v>
      </c>
      <c r="V77" s="84">
        <f t="shared" si="4"/>
        <v>20</v>
      </c>
      <c r="W77" s="84">
        <f t="shared" si="4"/>
        <v>21</v>
      </c>
      <c r="X77" s="84">
        <f t="shared" si="4"/>
        <v>22</v>
      </c>
      <c r="Y77" s="84">
        <f t="shared" si="4"/>
        <v>23</v>
      </c>
      <c r="Z77" s="84">
        <f t="shared" si="4"/>
        <v>24</v>
      </c>
      <c r="AA77" s="84">
        <f t="shared" si="4"/>
        <v>25</v>
      </c>
      <c r="AB77" s="122"/>
      <c r="AC77" s="122"/>
      <c r="AD77" s="122"/>
      <c r="AE77" s="122"/>
      <c r="AF77" s="122"/>
      <c r="AG77" s="122"/>
    </row>
    <row r="78" spans="1:33" s="57" customFormat="1" x14ac:dyDescent="0.25">
      <c r="A78" s="58" t="s">
        <v>133</v>
      </c>
      <c r="B78" s="114">
        <f>+SUM(B79:B82)</f>
        <v>0</v>
      </c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122"/>
      <c r="AC78" s="122"/>
      <c r="AD78" s="122"/>
      <c r="AE78" s="122"/>
      <c r="AF78" s="122"/>
      <c r="AG78" s="122"/>
    </row>
    <row r="79" spans="1:33" s="57" customFormat="1" x14ac:dyDescent="0.25">
      <c r="A79" s="64" t="s">
        <v>44</v>
      </c>
      <c r="B79" s="95"/>
      <c r="C79" s="115"/>
      <c r="D79" s="95"/>
      <c r="E79" s="115"/>
      <c r="F79" s="95"/>
      <c r="G79" s="115"/>
      <c r="H79" s="95"/>
      <c r="I79" s="115"/>
      <c r="J79" s="95"/>
      <c r="K79" s="11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122"/>
      <c r="AC79" s="122"/>
      <c r="AD79" s="122"/>
      <c r="AE79" s="122"/>
      <c r="AF79" s="122"/>
      <c r="AG79" s="122"/>
    </row>
    <row r="80" spans="1:33" s="57" customFormat="1" x14ac:dyDescent="0.25">
      <c r="A80" s="64" t="s">
        <v>45</v>
      </c>
      <c r="B80" s="95"/>
      <c r="C80" s="115"/>
      <c r="D80" s="95"/>
      <c r="E80" s="115"/>
      <c r="F80" s="95"/>
      <c r="G80" s="115"/>
      <c r="H80" s="95"/>
      <c r="I80" s="115"/>
      <c r="J80" s="95"/>
      <c r="K80" s="11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122"/>
      <c r="AC80" s="122"/>
      <c r="AD80" s="122"/>
      <c r="AE80" s="122"/>
      <c r="AF80" s="122"/>
      <c r="AG80" s="122"/>
    </row>
    <row r="81" spans="1:33" s="57" customFormat="1" x14ac:dyDescent="0.25">
      <c r="A81" s="64" t="s">
        <v>46</v>
      </c>
      <c r="B81" s="95"/>
      <c r="C81" s="115"/>
      <c r="D81" s="95"/>
      <c r="E81" s="115"/>
      <c r="F81" s="95"/>
      <c r="G81" s="115"/>
      <c r="H81" s="95"/>
      <c r="I81" s="115"/>
      <c r="J81" s="95"/>
      <c r="K81" s="115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95"/>
      <c r="W81" s="95"/>
      <c r="X81" s="95"/>
      <c r="Y81" s="95"/>
      <c r="Z81" s="95"/>
      <c r="AA81" s="95"/>
      <c r="AB81" s="122"/>
      <c r="AC81" s="122"/>
      <c r="AD81" s="122"/>
      <c r="AE81" s="122"/>
      <c r="AF81" s="122"/>
      <c r="AG81" s="122"/>
    </row>
    <row r="82" spans="1:33" s="57" customFormat="1" x14ac:dyDescent="0.25">
      <c r="A82" s="36" t="s">
        <v>97</v>
      </c>
      <c r="B82" s="95"/>
      <c r="C82" s="115"/>
      <c r="D82" s="95"/>
      <c r="E82" s="115"/>
      <c r="F82" s="95"/>
      <c r="G82" s="115"/>
      <c r="H82" s="95"/>
      <c r="I82" s="115"/>
      <c r="J82" s="95"/>
      <c r="K82" s="11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122"/>
      <c r="AC82" s="122"/>
      <c r="AD82" s="122"/>
      <c r="AE82" s="122"/>
      <c r="AF82" s="122"/>
      <c r="AG82" s="122"/>
    </row>
    <row r="83" spans="1:33" x14ac:dyDescent="0.25">
      <c r="A83" s="41" t="s">
        <v>134</v>
      </c>
      <c r="B83" s="60"/>
      <c r="C83" s="111">
        <f t="shared" ref="C83:AA83" si="5">+C20</f>
        <v>0</v>
      </c>
      <c r="D83" s="111">
        <f t="shared" si="5"/>
        <v>0</v>
      </c>
      <c r="E83" s="111">
        <f t="shared" si="5"/>
        <v>0</v>
      </c>
      <c r="F83" s="111">
        <f t="shared" si="5"/>
        <v>0</v>
      </c>
      <c r="G83" s="111">
        <f t="shared" si="5"/>
        <v>0</v>
      </c>
      <c r="H83" s="111">
        <f t="shared" si="5"/>
        <v>0</v>
      </c>
      <c r="I83" s="111">
        <f t="shared" si="5"/>
        <v>0</v>
      </c>
      <c r="J83" s="111">
        <f t="shared" si="5"/>
        <v>0</v>
      </c>
      <c r="K83" s="111">
        <f t="shared" si="5"/>
        <v>0</v>
      </c>
      <c r="L83" s="111">
        <f t="shared" si="5"/>
        <v>0</v>
      </c>
      <c r="M83" s="111">
        <f t="shared" si="5"/>
        <v>0</v>
      </c>
      <c r="N83" s="111">
        <f t="shared" si="5"/>
        <v>0</v>
      </c>
      <c r="O83" s="111">
        <f t="shared" si="5"/>
        <v>0</v>
      </c>
      <c r="P83" s="111">
        <f t="shared" si="5"/>
        <v>0</v>
      </c>
      <c r="Q83" s="111">
        <f t="shared" si="5"/>
        <v>0</v>
      </c>
      <c r="R83" s="111">
        <f t="shared" si="5"/>
        <v>0</v>
      </c>
      <c r="S83" s="111">
        <f t="shared" si="5"/>
        <v>0</v>
      </c>
      <c r="T83" s="111">
        <f t="shared" si="5"/>
        <v>0</v>
      </c>
      <c r="U83" s="111">
        <f t="shared" si="5"/>
        <v>0</v>
      </c>
      <c r="V83" s="111">
        <f t="shared" si="5"/>
        <v>0</v>
      </c>
      <c r="W83" s="111">
        <f t="shared" si="5"/>
        <v>0</v>
      </c>
      <c r="X83" s="111">
        <f t="shared" si="5"/>
        <v>0</v>
      </c>
      <c r="Y83" s="111">
        <f t="shared" si="5"/>
        <v>0</v>
      </c>
      <c r="Z83" s="111">
        <f t="shared" si="5"/>
        <v>0</v>
      </c>
      <c r="AA83" s="111">
        <f t="shared" si="5"/>
        <v>0</v>
      </c>
      <c r="AB83" s="32"/>
      <c r="AC83" s="32"/>
      <c r="AD83" s="32"/>
      <c r="AE83" s="32"/>
      <c r="AF83" s="32"/>
      <c r="AG83" s="32"/>
    </row>
    <row r="84" spans="1:33" x14ac:dyDescent="0.25">
      <c r="A84" s="41" t="s">
        <v>135</v>
      </c>
      <c r="B84" s="60"/>
      <c r="C84" s="112">
        <f>+IF(C77="",0,$B$38)</f>
        <v>0</v>
      </c>
      <c r="D84" s="112">
        <f t="shared" ref="D84:AA84" si="6">+IF(D77="",0,$B$38)</f>
        <v>0</v>
      </c>
      <c r="E84" s="112">
        <f t="shared" si="6"/>
        <v>0</v>
      </c>
      <c r="F84" s="112">
        <f t="shared" si="6"/>
        <v>0</v>
      </c>
      <c r="G84" s="112">
        <f t="shared" si="6"/>
        <v>0</v>
      </c>
      <c r="H84" s="112">
        <f t="shared" si="6"/>
        <v>0</v>
      </c>
      <c r="I84" s="112">
        <f t="shared" si="6"/>
        <v>0</v>
      </c>
      <c r="J84" s="112">
        <f t="shared" si="6"/>
        <v>0</v>
      </c>
      <c r="K84" s="112">
        <f t="shared" si="6"/>
        <v>0</v>
      </c>
      <c r="L84" s="112">
        <f t="shared" si="6"/>
        <v>0</v>
      </c>
      <c r="M84" s="112">
        <f t="shared" si="6"/>
        <v>0</v>
      </c>
      <c r="N84" s="112">
        <f t="shared" si="6"/>
        <v>0</v>
      </c>
      <c r="O84" s="112">
        <f t="shared" si="6"/>
        <v>0</v>
      </c>
      <c r="P84" s="112">
        <f t="shared" si="6"/>
        <v>0</v>
      </c>
      <c r="Q84" s="112">
        <f t="shared" si="6"/>
        <v>0</v>
      </c>
      <c r="R84" s="112">
        <f t="shared" si="6"/>
        <v>0</v>
      </c>
      <c r="S84" s="112">
        <f t="shared" si="6"/>
        <v>0</v>
      </c>
      <c r="T84" s="112">
        <f t="shared" si="6"/>
        <v>0</v>
      </c>
      <c r="U84" s="112">
        <f t="shared" si="6"/>
        <v>0</v>
      </c>
      <c r="V84" s="112">
        <f t="shared" si="6"/>
        <v>0</v>
      </c>
      <c r="W84" s="112">
        <f t="shared" si="6"/>
        <v>0</v>
      </c>
      <c r="X84" s="112">
        <f t="shared" si="6"/>
        <v>0</v>
      </c>
      <c r="Y84" s="112">
        <f t="shared" si="6"/>
        <v>0</v>
      </c>
      <c r="Z84" s="112">
        <f t="shared" si="6"/>
        <v>0</v>
      </c>
      <c r="AA84" s="112">
        <f t="shared" si="6"/>
        <v>0</v>
      </c>
      <c r="AB84" s="32"/>
      <c r="AC84" s="32"/>
      <c r="AD84" s="32"/>
      <c r="AE84" s="32"/>
      <c r="AF84" s="32"/>
      <c r="AG84" s="32"/>
    </row>
    <row r="85" spans="1:33" x14ac:dyDescent="0.25">
      <c r="A85" s="41" t="s">
        <v>124</v>
      </c>
      <c r="B85" s="59"/>
      <c r="C85" s="111">
        <f>C83*C84</f>
        <v>0</v>
      </c>
      <c r="D85" s="111">
        <f t="shared" ref="D85:AA85" si="7">D83*D84</f>
        <v>0</v>
      </c>
      <c r="E85" s="111">
        <f t="shared" si="7"/>
        <v>0</v>
      </c>
      <c r="F85" s="111">
        <f t="shared" si="7"/>
        <v>0</v>
      </c>
      <c r="G85" s="111">
        <f t="shared" si="7"/>
        <v>0</v>
      </c>
      <c r="H85" s="111">
        <f t="shared" si="7"/>
        <v>0</v>
      </c>
      <c r="I85" s="111">
        <f t="shared" si="7"/>
        <v>0</v>
      </c>
      <c r="J85" s="111">
        <f t="shared" si="7"/>
        <v>0</v>
      </c>
      <c r="K85" s="111">
        <f t="shared" si="7"/>
        <v>0</v>
      </c>
      <c r="L85" s="111">
        <f t="shared" si="7"/>
        <v>0</v>
      </c>
      <c r="M85" s="111">
        <f t="shared" si="7"/>
        <v>0</v>
      </c>
      <c r="N85" s="111">
        <f t="shared" si="7"/>
        <v>0</v>
      </c>
      <c r="O85" s="111">
        <f t="shared" si="7"/>
        <v>0</v>
      </c>
      <c r="P85" s="111">
        <f t="shared" si="7"/>
        <v>0</v>
      </c>
      <c r="Q85" s="111">
        <f t="shared" si="7"/>
        <v>0</v>
      </c>
      <c r="R85" s="111">
        <f t="shared" si="7"/>
        <v>0</v>
      </c>
      <c r="S85" s="111">
        <f t="shared" si="7"/>
        <v>0</v>
      </c>
      <c r="T85" s="111">
        <f t="shared" si="7"/>
        <v>0</v>
      </c>
      <c r="U85" s="111">
        <f t="shared" si="7"/>
        <v>0</v>
      </c>
      <c r="V85" s="111">
        <f t="shared" si="7"/>
        <v>0</v>
      </c>
      <c r="W85" s="111">
        <f t="shared" si="7"/>
        <v>0</v>
      </c>
      <c r="X85" s="111">
        <f t="shared" si="7"/>
        <v>0</v>
      </c>
      <c r="Y85" s="111">
        <f t="shared" si="7"/>
        <v>0</v>
      </c>
      <c r="Z85" s="111">
        <f t="shared" si="7"/>
        <v>0</v>
      </c>
      <c r="AA85" s="111">
        <f t="shared" si="7"/>
        <v>0</v>
      </c>
      <c r="AB85" s="32"/>
      <c r="AC85" s="32"/>
      <c r="AD85" s="32"/>
      <c r="AE85" s="32"/>
      <c r="AF85" s="32"/>
      <c r="AG85" s="32"/>
    </row>
    <row r="86" spans="1:33" x14ac:dyDescent="0.25">
      <c r="A86" s="61" t="s">
        <v>120</v>
      </c>
      <c r="B86" s="111">
        <f>+NPV(10%,C85:AA85)</f>
        <v>0</v>
      </c>
      <c r="AB86" s="32"/>
      <c r="AC86" s="32"/>
      <c r="AD86" s="32"/>
      <c r="AE86" s="32"/>
      <c r="AF86" s="32"/>
      <c r="AG86" s="32"/>
    </row>
    <row r="87" spans="1:33" x14ac:dyDescent="0.25">
      <c r="A87" s="62"/>
      <c r="B87" s="62"/>
      <c r="AB87" s="32"/>
      <c r="AC87" s="32"/>
      <c r="AD87" s="32"/>
      <c r="AE87" s="32"/>
      <c r="AF87" s="32"/>
      <c r="AG87" s="32"/>
    </row>
    <row r="88" spans="1:33" x14ac:dyDescent="0.25">
      <c r="A88" s="134" t="s">
        <v>121</v>
      </c>
      <c r="B88" s="125" t="e">
        <f>-B78/B86</f>
        <v>#DIV/0!</v>
      </c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</row>
    <row r="89" spans="1:33" x14ac:dyDescent="0.25">
      <c r="AB89" s="32"/>
      <c r="AC89" s="32"/>
      <c r="AD89" s="32"/>
      <c r="AE89" s="32"/>
      <c r="AF89" s="32"/>
      <c r="AG89" s="32"/>
    </row>
    <row r="90" spans="1:33" s="66" customFormat="1" ht="45" x14ac:dyDescent="0.25">
      <c r="A90" s="65" t="s">
        <v>98</v>
      </c>
      <c r="B90" s="117">
        <f t="shared" ref="B90:C90" si="8">+SUM(B91:B92)</f>
        <v>0</v>
      </c>
      <c r="C90" s="117">
        <f t="shared" si="8"/>
        <v>0</v>
      </c>
      <c r="D90" s="117">
        <f t="shared" ref="D90" si="9">+SUM(D91:D92)</f>
        <v>0</v>
      </c>
      <c r="E90" s="117">
        <f t="shared" ref="E90:AA90" si="10">+SUM(E91:E92)</f>
        <v>0</v>
      </c>
      <c r="F90" s="117">
        <f t="shared" si="10"/>
        <v>0</v>
      </c>
      <c r="G90" s="117">
        <f t="shared" si="10"/>
        <v>0</v>
      </c>
      <c r="H90" s="117">
        <f t="shared" si="10"/>
        <v>0</v>
      </c>
      <c r="I90" s="117">
        <f t="shared" si="10"/>
        <v>0</v>
      </c>
      <c r="J90" s="117">
        <f t="shared" si="10"/>
        <v>0</v>
      </c>
      <c r="K90" s="117">
        <f t="shared" si="10"/>
        <v>0</v>
      </c>
      <c r="L90" s="117">
        <f t="shared" si="10"/>
        <v>0</v>
      </c>
      <c r="M90" s="117">
        <f t="shared" si="10"/>
        <v>0</v>
      </c>
      <c r="N90" s="117">
        <f t="shared" si="10"/>
        <v>0</v>
      </c>
      <c r="O90" s="117">
        <f t="shared" si="10"/>
        <v>0</v>
      </c>
      <c r="P90" s="117">
        <f t="shared" si="10"/>
        <v>0</v>
      </c>
      <c r="Q90" s="117">
        <f t="shared" si="10"/>
        <v>0</v>
      </c>
      <c r="R90" s="117">
        <f t="shared" si="10"/>
        <v>0</v>
      </c>
      <c r="S90" s="117">
        <f t="shared" si="10"/>
        <v>0</v>
      </c>
      <c r="T90" s="117">
        <f t="shared" si="10"/>
        <v>0</v>
      </c>
      <c r="U90" s="117">
        <f t="shared" si="10"/>
        <v>0</v>
      </c>
      <c r="V90" s="117">
        <f t="shared" si="10"/>
        <v>0</v>
      </c>
      <c r="W90" s="117">
        <f t="shared" si="10"/>
        <v>0</v>
      </c>
      <c r="X90" s="117">
        <f t="shared" si="10"/>
        <v>0</v>
      </c>
      <c r="Y90" s="117">
        <f t="shared" si="10"/>
        <v>0</v>
      </c>
      <c r="Z90" s="117">
        <f t="shared" si="10"/>
        <v>0</v>
      </c>
      <c r="AA90" s="117">
        <f t="shared" si="10"/>
        <v>0</v>
      </c>
      <c r="AB90" s="116"/>
      <c r="AC90" s="116"/>
      <c r="AD90" s="116"/>
      <c r="AE90" s="116"/>
      <c r="AF90" s="116"/>
      <c r="AG90" s="116"/>
    </row>
    <row r="91" spans="1:33" s="116" customFormat="1" x14ac:dyDescent="0.25">
      <c r="A91" s="36" t="s">
        <v>95</v>
      </c>
      <c r="B91" s="37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20"/>
      <c r="R91" s="120"/>
      <c r="S91" s="120"/>
      <c r="T91" s="120"/>
      <c r="U91" s="120"/>
      <c r="V91" s="120"/>
      <c r="W91" s="120"/>
      <c r="X91" s="120"/>
      <c r="Y91" s="120"/>
      <c r="Z91" s="120"/>
      <c r="AA91" s="120"/>
    </row>
    <row r="92" spans="1:33" s="116" customFormat="1" x14ac:dyDescent="0.25">
      <c r="A92" s="36" t="s">
        <v>96</v>
      </c>
      <c r="B92" s="37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0"/>
    </row>
    <row r="93" spans="1:33" s="66" customFormat="1" ht="45" x14ac:dyDescent="0.25">
      <c r="A93" s="65" t="s">
        <v>99</v>
      </c>
      <c r="B93" s="117">
        <f t="shared" ref="B93:AA93" si="11">+SUM(B94:B95)</f>
        <v>0</v>
      </c>
      <c r="C93" s="117">
        <f t="shared" si="11"/>
        <v>0</v>
      </c>
      <c r="D93" s="117">
        <f t="shared" si="11"/>
        <v>0</v>
      </c>
      <c r="E93" s="117">
        <f t="shared" si="11"/>
        <v>0</v>
      </c>
      <c r="F93" s="117">
        <f t="shared" si="11"/>
        <v>0</v>
      </c>
      <c r="G93" s="117">
        <f t="shared" si="11"/>
        <v>0</v>
      </c>
      <c r="H93" s="117">
        <f t="shared" si="11"/>
        <v>0</v>
      </c>
      <c r="I93" s="117">
        <f t="shared" si="11"/>
        <v>0</v>
      </c>
      <c r="J93" s="117">
        <f t="shared" si="11"/>
        <v>0</v>
      </c>
      <c r="K93" s="117">
        <f t="shared" si="11"/>
        <v>0</v>
      </c>
      <c r="L93" s="117">
        <f t="shared" si="11"/>
        <v>0</v>
      </c>
      <c r="M93" s="117">
        <f t="shared" si="11"/>
        <v>0</v>
      </c>
      <c r="N93" s="117">
        <f t="shared" si="11"/>
        <v>0</v>
      </c>
      <c r="O93" s="117">
        <f t="shared" si="11"/>
        <v>0</v>
      </c>
      <c r="P93" s="117">
        <f t="shared" si="11"/>
        <v>0</v>
      </c>
      <c r="Q93" s="117">
        <f t="shared" si="11"/>
        <v>0</v>
      </c>
      <c r="R93" s="117">
        <f t="shared" si="11"/>
        <v>0</v>
      </c>
      <c r="S93" s="117">
        <f t="shared" si="11"/>
        <v>0</v>
      </c>
      <c r="T93" s="117">
        <f t="shared" si="11"/>
        <v>0</v>
      </c>
      <c r="U93" s="117">
        <f t="shared" si="11"/>
        <v>0</v>
      </c>
      <c r="V93" s="117">
        <f t="shared" si="11"/>
        <v>0</v>
      </c>
      <c r="W93" s="117">
        <f t="shared" si="11"/>
        <v>0</v>
      </c>
      <c r="X93" s="117">
        <f t="shared" si="11"/>
        <v>0</v>
      </c>
      <c r="Y93" s="117">
        <f t="shared" si="11"/>
        <v>0</v>
      </c>
      <c r="Z93" s="117">
        <f t="shared" si="11"/>
        <v>0</v>
      </c>
      <c r="AA93" s="117">
        <f t="shared" si="11"/>
        <v>0</v>
      </c>
      <c r="AB93" s="116"/>
      <c r="AC93" s="116"/>
      <c r="AD93" s="116"/>
      <c r="AE93" s="116"/>
      <c r="AF93" s="116"/>
      <c r="AG93" s="116"/>
    </row>
    <row r="94" spans="1:33" s="116" customFormat="1" x14ac:dyDescent="0.25">
      <c r="A94" s="36" t="s">
        <v>94</v>
      </c>
      <c r="B94" s="37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0"/>
      <c r="Q94" s="120"/>
      <c r="R94" s="120"/>
      <c r="S94" s="120"/>
      <c r="T94" s="120"/>
      <c r="U94" s="120"/>
      <c r="V94" s="120"/>
      <c r="W94" s="120"/>
      <c r="X94" s="120"/>
      <c r="Y94" s="120"/>
      <c r="Z94" s="120"/>
      <c r="AA94" s="120"/>
    </row>
    <row r="95" spans="1:33" s="116" customFormat="1" x14ac:dyDescent="0.25">
      <c r="A95" s="36" t="s">
        <v>95</v>
      </c>
      <c r="B95" s="37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</row>
    <row r="96" spans="1:33" s="66" customFormat="1" x14ac:dyDescent="0.25">
      <c r="AB96" s="116"/>
      <c r="AC96" s="116"/>
      <c r="AD96" s="116"/>
      <c r="AE96" s="116"/>
      <c r="AF96" s="116"/>
      <c r="AG96" s="116"/>
    </row>
    <row r="97" spans="1:33" s="66" customFormat="1" x14ac:dyDescent="0.25">
      <c r="A97" s="67" t="s">
        <v>47</v>
      </c>
      <c r="B97" s="97">
        <f t="shared" ref="B97:AA97" si="12">+B78+B90</f>
        <v>0</v>
      </c>
      <c r="C97" s="97">
        <f t="shared" si="12"/>
        <v>0</v>
      </c>
      <c r="D97" s="97">
        <f t="shared" si="12"/>
        <v>0</v>
      </c>
      <c r="E97" s="97">
        <f t="shared" si="12"/>
        <v>0</v>
      </c>
      <c r="F97" s="97">
        <f t="shared" si="12"/>
        <v>0</v>
      </c>
      <c r="G97" s="97">
        <f t="shared" si="12"/>
        <v>0</v>
      </c>
      <c r="H97" s="97">
        <f t="shared" si="12"/>
        <v>0</v>
      </c>
      <c r="I97" s="97">
        <f t="shared" si="12"/>
        <v>0</v>
      </c>
      <c r="J97" s="97">
        <f t="shared" si="12"/>
        <v>0</v>
      </c>
      <c r="K97" s="97">
        <f t="shared" si="12"/>
        <v>0</v>
      </c>
      <c r="L97" s="97">
        <f t="shared" si="12"/>
        <v>0</v>
      </c>
      <c r="M97" s="97">
        <f t="shared" si="12"/>
        <v>0</v>
      </c>
      <c r="N97" s="97">
        <f t="shared" si="12"/>
        <v>0</v>
      </c>
      <c r="O97" s="97">
        <f t="shared" si="12"/>
        <v>0</v>
      </c>
      <c r="P97" s="97">
        <f t="shared" si="12"/>
        <v>0</v>
      </c>
      <c r="Q97" s="97">
        <f t="shared" si="12"/>
        <v>0</v>
      </c>
      <c r="R97" s="97">
        <f t="shared" si="12"/>
        <v>0</v>
      </c>
      <c r="S97" s="97">
        <f t="shared" si="12"/>
        <v>0</v>
      </c>
      <c r="T97" s="97">
        <f t="shared" si="12"/>
        <v>0</v>
      </c>
      <c r="U97" s="97">
        <f t="shared" si="12"/>
        <v>0</v>
      </c>
      <c r="V97" s="97">
        <f t="shared" si="12"/>
        <v>0</v>
      </c>
      <c r="W97" s="97">
        <f t="shared" si="12"/>
        <v>0</v>
      </c>
      <c r="X97" s="97">
        <f t="shared" si="12"/>
        <v>0</v>
      </c>
      <c r="Y97" s="97">
        <f t="shared" si="12"/>
        <v>0</v>
      </c>
      <c r="Z97" s="97">
        <f t="shared" si="12"/>
        <v>0</v>
      </c>
      <c r="AA97" s="97">
        <f t="shared" si="12"/>
        <v>0</v>
      </c>
      <c r="AB97" s="116"/>
      <c r="AC97" s="116"/>
      <c r="AD97" s="116"/>
      <c r="AE97" s="116"/>
      <c r="AF97" s="116"/>
      <c r="AG97" s="116"/>
    </row>
    <row r="98" spans="1:33" s="66" customFormat="1" x14ac:dyDescent="0.25">
      <c r="A98" s="67" t="s">
        <v>51</v>
      </c>
      <c r="B98" s="97">
        <f t="shared" ref="B98:AA98" si="13">+B85+B93</f>
        <v>0</v>
      </c>
      <c r="C98" s="97">
        <f t="shared" si="13"/>
        <v>0</v>
      </c>
      <c r="D98" s="97">
        <f t="shared" si="13"/>
        <v>0</v>
      </c>
      <c r="E98" s="97">
        <f t="shared" si="13"/>
        <v>0</v>
      </c>
      <c r="F98" s="97">
        <f t="shared" si="13"/>
        <v>0</v>
      </c>
      <c r="G98" s="97">
        <f t="shared" si="13"/>
        <v>0</v>
      </c>
      <c r="H98" s="97">
        <f t="shared" si="13"/>
        <v>0</v>
      </c>
      <c r="I98" s="97">
        <f t="shared" si="13"/>
        <v>0</v>
      </c>
      <c r="J98" s="97">
        <f t="shared" si="13"/>
        <v>0</v>
      </c>
      <c r="K98" s="97">
        <f t="shared" si="13"/>
        <v>0</v>
      </c>
      <c r="L98" s="97">
        <f t="shared" si="13"/>
        <v>0</v>
      </c>
      <c r="M98" s="97">
        <f t="shared" si="13"/>
        <v>0</v>
      </c>
      <c r="N98" s="97">
        <f t="shared" si="13"/>
        <v>0</v>
      </c>
      <c r="O98" s="97">
        <f t="shared" si="13"/>
        <v>0</v>
      </c>
      <c r="P98" s="97">
        <f t="shared" si="13"/>
        <v>0</v>
      </c>
      <c r="Q98" s="97">
        <f t="shared" si="13"/>
        <v>0</v>
      </c>
      <c r="R98" s="97">
        <f t="shared" si="13"/>
        <v>0</v>
      </c>
      <c r="S98" s="97">
        <f t="shared" si="13"/>
        <v>0</v>
      </c>
      <c r="T98" s="97">
        <f t="shared" si="13"/>
        <v>0</v>
      </c>
      <c r="U98" s="97">
        <f t="shared" si="13"/>
        <v>0</v>
      </c>
      <c r="V98" s="97">
        <f t="shared" si="13"/>
        <v>0</v>
      </c>
      <c r="W98" s="97">
        <f t="shared" si="13"/>
        <v>0</v>
      </c>
      <c r="X98" s="97">
        <f t="shared" si="13"/>
        <v>0</v>
      </c>
      <c r="Y98" s="97">
        <f t="shared" si="13"/>
        <v>0</v>
      </c>
      <c r="Z98" s="97">
        <f t="shared" si="13"/>
        <v>0</v>
      </c>
      <c r="AA98" s="97">
        <f t="shared" si="13"/>
        <v>0</v>
      </c>
      <c r="AB98" s="116"/>
      <c r="AC98" s="116"/>
      <c r="AD98" s="116"/>
      <c r="AE98" s="116"/>
      <c r="AF98" s="116"/>
      <c r="AG98" s="116"/>
    </row>
    <row r="99" spans="1:33" s="66" customFormat="1" x14ac:dyDescent="0.25">
      <c r="A99" s="67" t="s">
        <v>103</v>
      </c>
      <c r="B99" s="111">
        <f>+SUM(B97:B98)</f>
        <v>0</v>
      </c>
      <c r="C99" s="111">
        <f t="shared" ref="C99:AA99" si="14">+SUM(C97:C98)</f>
        <v>0</v>
      </c>
      <c r="D99" s="111">
        <f t="shared" si="14"/>
        <v>0</v>
      </c>
      <c r="E99" s="111">
        <f t="shared" si="14"/>
        <v>0</v>
      </c>
      <c r="F99" s="111">
        <f t="shared" si="14"/>
        <v>0</v>
      </c>
      <c r="G99" s="111">
        <f t="shared" si="14"/>
        <v>0</v>
      </c>
      <c r="H99" s="111">
        <f t="shared" si="14"/>
        <v>0</v>
      </c>
      <c r="I99" s="111">
        <f t="shared" si="14"/>
        <v>0</v>
      </c>
      <c r="J99" s="111">
        <f t="shared" si="14"/>
        <v>0</v>
      </c>
      <c r="K99" s="111">
        <f t="shared" si="14"/>
        <v>0</v>
      </c>
      <c r="L99" s="111">
        <f t="shared" si="14"/>
        <v>0</v>
      </c>
      <c r="M99" s="111">
        <f t="shared" si="14"/>
        <v>0</v>
      </c>
      <c r="N99" s="111">
        <f t="shared" si="14"/>
        <v>0</v>
      </c>
      <c r="O99" s="111">
        <f t="shared" si="14"/>
        <v>0</v>
      </c>
      <c r="P99" s="111">
        <f t="shared" si="14"/>
        <v>0</v>
      </c>
      <c r="Q99" s="111">
        <f t="shared" si="14"/>
        <v>0</v>
      </c>
      <c r="R99" s="111">
        <f t="shared" si="14"/>
        <v>0</v>
      </c>
      <c r="S99" s="111">
        <f t="shared" si="14"/>
        <v>0</v>
      </c>
      <c r="T99" s="111">
        <f t="shared" si="14"/>
        <v>0</v>
      </c>
      <c r="U99" s="111">
        <f t="shared" si="14"/>
        <v>0</v>
      </c>
      <c r="V99" s="111">
        <f t="shared" si="14"/>
        <v>0</v>
      </c>
      <c r="W99" s="111">
        <f t="shared" si="14"/>
        <v>0</v>
      </c>
      <c r="X99" s="111">
        <f t="shared" si="14"/>
        <v>0</v>
      </c>
      <c r="Y99" s="111">
        <f t="shared" si="14"/>
        <v>0</v>
      </c>
      <c r="Z99" s="111">
        <f t="shared" si="14"/>
        <v>0</v>
      </c>
      <c r="AA99" s="111">
        <f t="shared" si="14"/>
        <v>0</v>
      </c>
      <c r="AB99" s="116"/>
      <c r="AC99" s="116"/>
      <c r="AD99" s="116"/>
      <c r="AE99" s="116"/>
      <c r="AF99" s="116"/>
      <c r="AG99" s="116"/>
    </row>
    <row r="100" spans="1:33" x14ac:dyDescent="0.25">
      <c r="O100" s="66"/>
    </row>
    <row r="101" spans="1:33" x14ac:dyDescent="0.25">
      <c r="A101" s="134" t="s">
        <v>122</v>
      </c>
      <c r="B101" s="111">
        <f>NPV(10%,B99:AA99)</f>
        <v>0</v>
      </c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</row>
    <row r="102" spans="1:33" x14ac:dyDescent="0.25">
      <c r="A102" s="134" t="s">
        <v>113</v>
      </c>
      <c r="B102" s="119" t="e">
        <f>IRR(B99:AA99)</f>
        <v>#NUM!</v>
      </c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</row>
    <row r="103" spans="1:33" x14ac:dyDescent="0.25">
      <c r="A103" s="134" t="s">
        <v>123</v>
      </c>
      <c r="B103" s="113" t="e">
        <f>-B99/AVERAGE(C99:AA99)</f>
        <v>#DIV/0!</v>
      </c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</row>
    <row r="106" spans="1:33" x14ac:dyDescent="0.25">
      <c r="O106" s="66"/>
    </row>
    <row r="107" spans="1:33" s="100" customFormat="1" x14ac:dyDescent="0.25">
      <c r="B107" s="99"/>
    </row>
    <row r="108" spans="1:33" s="70" customFormat="1" x14ac:dyDescent="0.25">
      <c r="A108" s="101" t="s">
        <v>75</v>
      </c>
      <c r="B108" s="72"/>
      <c r="C108" s="72"/>
      <c r="D108" s="72"/>
      <c r="E108" s="72"/>
      <c r="F108" s="72"/>
      <c r="G108" s="72"/>
      <c r="H108" s="72"/>
      <c r="I108" s="72"/>
    </row>
    <row r="109" spans="1:33" s="39" customFormat="1" x14ac:dyDescent="0.25"/>
    <row r="110" spans="1:33" s="39" customFormat="1" x14ac:dyDescent="0.25"/>
    <row r="111" spans="1:33" s="39" customFormat="1" x14ac:dyDescent="0.25"/>
    <row r="112" spans="1:33" s="39" customFormat="1" x14ac:dyDescent="0.25"/>
    <row r="113" s="39" customFormat="1" x14ac:dyDescent="0.25"/>
    <row r="114" s="39" customFormat="1" x14ac:dyDescent="0.25"/>
    <row r="115" s="39" customFormat="1" x14ac:dyDescent="0.25"/>
    <row r="116" s="39" customFormat="1" x14ac:dyDescent="0.25"/>
    <row r="117" s="39" customFormat="1" x14ac:dyDescent="0.25"/>
  </sheetData>
  <sheetProtection password="AC1E" sheet="1" objects="1" scenarios="1" insertColumns="0" insertRows="0"/>
  <dataConsolidate/>
  <mergeCells count="6">
    <mergeCell ref="B76:L76"/>
    <mergeCell ref="B6:H6"/>
    <mergeCell ref="B16:AA16"/>
    <mergeCell ref="B42:M42"/>
    <mergeCell ref="B51:N51"/>
    <mergeCell ref="B57:M57"/>
  </mergeCells>
  <pageMargins left="0.7" right="0.7" top="0.75" bottom="0.75" header="0.3" footer="0.3"/>
  <pageSetup paperSize="9" scale="48" orientation="landscape" r:id="rId1"/>
  <rowBreaks count="1" manualBreakCount="1">
    <brk id="65" max="12" man="1"/>
  </rowBreaks>
  <colBreaks count="1" manualBreakCount="1">
    <brk id="13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'Pliego tarifario UTE vigente'!$B$6:$B$13</xm:f>
          </x14:formula1>
          <xm:sqref>B37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7"/>
  <sheetViews>
    <sheetView showGridLines="0" tabSelected="1" zoomScale="80" zoomScaleNormal="80" zoomScaleSheetLayoutView="80" workbookViewId="0">
      <selection activeCell="B42" sqref="B42:M42"/>
    </sheetView>
  </sheetViews>
  <sheetFormatPr baseColWidth="10" defaultColWidth="9.140625" defaultRowHeight="15" x14ac:dyDescent="0.25"/>
  <cols>
    <col min="1" max="1" width="63.7109375" style="41" customWidth="1"/>
    <col min="2" max="2" width="19.7109375" style="41" customWidth="1"/>
    <col min="3" max="3" width="18" style="41" customWidth="1"/>
    <col min="4" max="4" width="13.140625" style="41" customWidth="1"/>
    <col min="5" max="12" width="10.7109375" style="41" customWidth="1"/>
    <col min="13" max="13" width="16.140625" style="41" customWidth="1"/>
    <col min="14" max="17" width="10.7109375" style="41" customWidth="1"/>
    <col min="18" max="18" width="15.28515625" style="41" customWidth="1"/>
    <col min="19" max="27" width="10.28515625" style="41" bestFit="1" customWidth="1"/>
    <col min="28" max="16384" width="9.140625" style="41"/>
  </cols>
  <sheetData>
    <row r="1" spans="1:27" ht="18.75" x14ac:dyDescent="0.3">
      <c r="A1" s="38" t="s">
        <v>67</v>
      </c>
    </row>
    <row r="3" spans="1:27" x14ac:dyDescent="0.25">
      <c r="A3" s="39" t="s">
        <v>28</v>
      </c>
    </row>
    <row r="4" spans="1:27" x14ac:dyDescent="0.25">
      <c r="A4" s="91" t="s">
        <v>76</v>
      </c>
    </row>
    <row r="5" spans="1:27" x14ac:dyDescent="0.25">
      <c r="A5" s="81"/>
    </row>
    <row r="6" spans="1:27" ht="15.75" x14ac:dyDescent="0.25">
      <c r="A6" s="40" t="s">
        <v>65</v>
      </c>
      <c r="B6" s="151"/>
      <c r="C6" s="151"/>
      <c r="D6" s="151"/>
      <c r="E6" s="151"/>
      <c r="F6" s="151"/>
      <c r="G6" s="151"/>
      <c r="H6" s="151"/>
    </row>
    <row r="7" spans="1:27" x14ac:dyDescent="0.25">
      <c r="A7" s="81"/>
    </row>
    <row r="8" spans="1:27" ht="18" customHeight="1" x14ac:dyDescent="0.25">
      <c r="A8" s="41" t="s">
        <v>140</v>
      </c>
      <c r="B8" s="98"/>
      <c r="C8" s="39" t="s">
        <v>125</v>
      </c>
    </row>
    <row r="9" spans="1:27" ht="18" customHeight="1" x14ac:dyDescent="0.25">
      <c r="A9" s="41" t="s">
        <v>142</v>
      </c>
      <c r="B9" s="104">
        <v>25</v>
      </c>
      <c r="C9" s="39" t="s">
        <v>126</v>
      </c>
      <c r="F9" s="56"/>
    </row>
    <row r="10" spans="1:27" ht="18" customHeight="1" x14ac:dyDescent="0.25">
      <c r="F10" s="56"/>
    </row>
    <row r="11" spans="1:27" s="83" customFormat="1" ht="15.75" x14ac:dyDescent="0.25">
      <c r="A11" s="42" t="s">
        <v>27</v>
      </c>
    </row>
    <row r="13" spans="1:27" x14ac:dyDescent="0.25">
      <c r="A13" s="43" t="s">
        <v>53</v>
      </c>
      <c r="B13" s="84"/>
      <c r="C13" s="84"/>
      <c r="D13" s="84"/>
      <c r="E13" s="84"/>
      <c r="F13" s="84"/>
      <c r="G13" s="84"/>
      <c r="H13" s="84"/>
    </row>
    <row r="14" spans="1:27" x14ac:dyDescent="0.25">
      <c r="A14" s="39"/>
      <c r="B14" s="84"/>
      <c r="C14" s="84"/>
      <c r="D14" s="84"/>
      <c r="E14" s="84"/>
      <c r="F14" s="84"/>
      <c r="G14" s="84"/>
      <c r="H14" s="84"/>
    </row>
    <row r="15" spans="1:27" x14ac:dyDescent="0.25">
      <c r="A15" s="39"/>
      <c r="C15" s="84"/>
      <c r="D15" s="84"/>
      <c r="E15" s="84"/>
      <c r="F15" s="84"/>
      <c r="G15" s="84"/>
    </row>
    <row r="16" spans="1:27" x14ac:dyDescent="0.25">
      <c r="A16" s="39"/>
      <c r="B16" s="156" t="s">
        <v>52</v>
      </c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</row>
    <row r="17" spans="1:32" x14ac:dyDescent="0.25">
      <c r="A17" s="39"/>
      <c r="B17" s="41">
        <v>0</v>
      </c>
      <c r="C17" s="84">
        <f>+IF(B17&lt;$B$9,B17+1,"")</f>
        <v>1</v>
      </c>
      <c r="D17" s="84">
        <f t="shared" ref="D17:AA17" si="0">+IF(C17&lt;$B$9,C17+1,"")</f>
        <v>2</v>
      </c>
      <c r="E17" s="84">
        <f t="shared" si="0"/>
        <v>3</v>
      </c>
      <c r="F17" s="84">
        <f t="shared" si="0"/>
        <v>4</v>
      </c>
      <c r="G17" s="84">
        <f t="shared" si="0"/>
        <v>5</v>
      </c>
      <c r="H17" s="84">
        <f t="shared" si="0"/>
        <v>6</v>
      </c>
      <c r="I17" s="84">
        <f t="shared" si="0"/>
        <v>7</v>
      </c>
      <c r="J17" s="84">
        <f t="shared" si="0"/>
        <v>8</v>
      </c>
      <c r="K17" s="84">
        <f t="shared" si="0"/>
        <v>9</v>
      </c>
      <c r="L17" s="84">
        <f t="shared" si="0"/>
        <v>10</v>
      </c>
      <c r="M17" s="84">
        <f t="shared" si="0"/>
        <v>11</v>
      </c>
      <c r="N17" s="84">
        <f t="shared" si="0"/>
        <v>12</v>
      </c>
      <c r="O17" s="84">
        <f t="shared" si="0"/>
        <v>13</v>
      </c>
      <c r="P17" s="84">
        <f t="shared" si="0"/>
        <v>14</v>
      </c>
      <c r="Q17" s="84">
        <f t="shared" si="0"/>
        <v>15</v>
      </c>
      <c r="R17" s="84">
        <f t="shared" si="0"/>
        <v>16</v>
      </c>
      <c r="S17" s="84">
        <f t="shared" si="0"/>
        <v>17</v>
      </c>
      <c r="T17" s="84">
        <f t="shared" si="0"/>
        <v>18</v>
      </c>
      <c r="U17" s="84">
        <f t="shared" si="0"/>
        <v>19</v>
      </c>
      <c r="V17" s="84">
        <f t="shared" si="0"/>
        <v>20</v>
      </c>
      <c r="W17" s="84">
        <f t="shared" si="0"/>
        <v>21</v>
      </c>
      <c r="X17" s="84">
        <f t="shared" si="0"/>
        <v>22</v>
      </c>
      <c r="Y17" s="84">
        <f t="shared" si="0"/>
        <v>23</v>
      </c>
      <c r="Z17" s="84">
        <f t="shared" si="0"/>
        <v>24</v>
      </c>
      <c r="AA17" s="84">
        <f t="shared" si="0"/>
        <v>25</v>
      </c>
      <c r="AB17" s="32"/>
      <c r="AC17" s="32"/>
      <c r="AD17" s="32"/>
      <c r="AE17" s="32"/>
      <c r="AF17" s="32"/>
    </row>
    <row r="18" spans="1:32" x14ac:dyDescent="0.25">
      <c r="A18" s="41" t="s">
        <v>145</v>
      </c>
      <c r="B18" s="108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32"/>
      <c r="AC18" s="32"/>
      <c r="AD18" s="32"/>
      <c r="AE18" s="32"/>
      <c r="AF18" s="32"/>
    </row>
    <row r="19" spans="1:32" x14ac:dyDescent="0.25">
      <c r="A19" s="41" t="s">
        <v>146</v>
      </c>
      <c r="B19" s="108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32"/>
      <c r="AC19" s="32"/>
      <c r="AD19" s="32"/>
      <c r="AE19" s="32"/>
      <c r="AF19" s="32"/>
    </row>
    <row r="20" spans="1:32" x14ac:dyDescent="0.25">
      <c r="A20" s="41" t="s">
        <v>147</v>
      </c>
      <c r="B20" s="109"/>
      <c r="C20" s="97">
        <f>+C18-C19</f>
        <v>0</v>
      </c>
      <c r="D20" s="97">
        <f t="shared" ref="D20:AA20" si="1">+D18-D19</f>
        <v>0</v>
      </c>
      <c r="E20" s="97">
        <f t="shared" si="1"/>
        <v>0</v>
      </c>
      <c r="F20" s="97">
        <f t="shared" si="1"/>
        <v>0</v>
      </c>
      <c r="G20" s="97">
        <f t="shared" si="1"/>
        <v>0</v>
      </c>
      <c r="H20" s="97">
        <f t="shared" si="1"/>
        <v>0</v>
      </c>
      <c r="I20" s="97">
        <f t="shared" si="1"/>
        <v>0</v>
      </c>
      <c r="J20" s="97">
        <f t="shared" si="1"/>
        <v>0</v>
      </c>
      <c r="K20" s="97">
        <f t="shared" si="1"/>
        <v>0</v>
      </c>
      <c r="L20" s="97">
        <f t="shared" si="1"/>
        <v>0</v>
      </c>
      <c r="M20" s="97">
        <f t="shared" si="1"/>
        <v>0</v>
      </c>
      <c r="N20" s="97">
        <f t="shared" si="1"/>
        <v>0</v>
      </c>
      <c r="O20" s="97">
        <f t="shared" si="1"/>
        <v>0</v>
      </c>
      <c r="P20" s="97">
        <f t="shared" si="1"/>
        <v>0</v>
      </c>
      <c r="Q20" s="97">
        <f t="shared" si="1"/>
        <v>0</v>
      </c>
      <c r="R20" s="97">
        <f t="shared" si="1"/>
        <v>0</v>
      </c>
      <c r="S20" s="97">
        <f t="shared" si="1"/>
        <v>0</v>
      </c>
      <c r="T20" s="97">
        <f t="shared" si="1"/>
        <v>0</v>
      </c>
      <c r="U20" s="97">
        <f t="shared" si="1"/>
        <v>0</v>
      </c>
      <c r="V20" s="97">
        <f t="shared" si="1"/>
        <v>0</v>
      </c>
      <c r="W20" s="97">
        <f t="shared" si="1"/>
        <v>0</v>
      </c>
      <c r="X20" s="97">
        <f t="shared" si="1"/>
        <v>0</v>
      </c>
      <c r="Y20" s="97">
        <f t="shared" si="1"/>
        <v>0</v>
      </c>
      <c r="Z20" s="97">
        <f t="shared" si="1"/>
        <v>0</v>
      </c>
      <c r="AA20" s="97">
        <f t="shared" si="1"/>
        <v>0</v>
      </c>
      <c r="AB20" s="32"/>
      <c r="AC20" s="32"/>
      <c r="AD20" s="32"/>
      <c r="AE20" s="32"/>
      <c r="AF20" s="32"/>
    </row>
    <row r="23" spans="1:32" x14ac:dyDescent="0.25">
      <c r="A23" s="43" t="s">
        <v>127</v>
      </c>
    </row>
    <row r="24" spans="1:32" x14ac:dyDescent="0.25">
      <c r="A24" s="43"/>
    </row>
    <row r="25" spans="1:32" x14ac:dyDescent="0.25">
      <c r="A25" s="121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</row>
    <row r="26" spans="1:32" x14ac:dyDescent="0.25">
      <c r="A26" s="121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</row>
    <row r="27" spans="1:32" x14ac:dyDescent="0.25">
      <c r="A27" s="12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</row>
    <row r="28" spans="1:32" x14ac:dyDescent="0.2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</row>
    <row r="29" spans="1:32" x14ac:dyDescent="0.2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</row>
    <row r="30" spans="1:32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</row>
    <row r="31" spans="1:32" x14ac:dyDescent="0.2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</row>
    <row r="32" spans="1:32" x14ac:dyDescent="0.2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</row>
    <row r="33" spans="1:32" x14ac:dyDescent="0.2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</row>
    <row r="34" spans="1:32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</row>
    <row r="35" spans="1:32" s="83" customFormat="1" ht="18" customHeight="1" x14ac:dyDescent="0.25">
      <c r="A35" s="44" t="s">
        <v>66</v>
      </c>
      <c r="F35" s="85"/>
    </row>
    <row r="36" spans="1:32" ht="8.25" customHeight="1" x14ac:dyDescent="0.25">
      <c r="A36" s="45"/>
      <c r="F36" s="82"/>
    </row>
    <row r="37" spans="1:32" ht="18" customHeight="1" x14ac:dyDescent="0.25">
      <c r="A37" s="41" t="s">
        <v>72</v>
      </c>
      <c r="B37" s="107" t="s">
        <v>82</v>
      </c>
      <c r="C37" s="39" t="s">
        <v>93</v>
      </c>
    </row>
    <row r="38" spans="1:32" ht="18" customHeight="1" x14ac:dyDescent="0.25">
      <c r="A38" s="41" t="s">
        <v>131</v>
      </c>
      <c r="B38" s="118"/>
      <c r="C38" s="39" t="s">
        <v>91</v>
      </c>
    </row>
    <row r="39" spans="1:32" ht="18" customHeight="1" x14ac:dyDescent="0.25">
      <c r="C39" s="39"/>
    </row>
    <row r="40" spans="1:32" ht="18" customHeight="1" x14ac:dyDescent="0.25">
      <c r="A40" s="39" t="s">
        <v>90</v>
      </c>
      <c r="F40" s="82"/>
    </row>
    <row r="41" spans="1:32" ht="10.5" customHeight="1" x14ac:dyDescent="0.25">
      <c r="A41" s="39"/>
      <c r="F41" s="82"/>
    </row>
    <row r="42" spans="1:32" ht="33.75" customHeight="1" x14ac:dyDescent="0.25">
      <c r="A42" s="45" t="s">
        <v>56</v>
      </c>
      <c r="B42" s="152" t="s">
        <v>118</v>
      </c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52"/>
      <c r="O42" s="52"/>
      <c r="P42" s="52"/>
      <c r="Q42" s="52"/>
      <c r="R42" s="52"/>
    </row>
    <row r="43" spans="1:32" x14ac:dyDescent="0.25">
      <c r="B43" s="86"/>
      <c r="C43" s="86"/>
      <c r="D43" s="86"/>
      <c r="E43" s="86"/>
      <c r="F43" s="86"/>
    </row>
    <row r="44" spans="1:32" x14ac:dyDescent="0.25">
      <c r="A44" s="88" t="s">
        <v>77</v>
      </c>
      <c r="B44" s="86"/>
      <c r="C44" s="86"/>
      <c r="D44" s="86"/>
      <c r="E44" s="86"/>
      <c r="F44" s="86"/>
    </row>
    <row r="45" spans="1:32" s="88" customFormat="1" ht="28.5" customHeight="1" x14ac:dyDescent="0.25">
      <c r="A45" s="87"/>
      <c r="B45" s="46" t="s">
        <v>62</v>
      </c>
      <c r="C45" s="46" t="s">
        <v>88</v>
      </c>
      <c r="D45" s="46" t="s">
        <v>63</v>
      </c>
      <c r="E45" s="123"/>
      <c r="F45" s="123"/>
      <c r="G45" s="123"/>
      <c r="H45" s="123"/>
      <c r="I45" s="123"/>
      <c r="J45" s="123"/>
      <c r="K45" s="123"/>
      <c r="L45" s="123"/>
      <c r="M45" s="123"/>
      <c r="N45" s="123"/>
    </row>
    <row r="46" spans="1:32" ht="18" customHeight="1" x14ac:dyDescent="0.25">
      <c r="A46" s="48" t="s">
        <v>70</v>
      </c>
      <c r="B46" s="33"/>
      <c r="C46" s="103">
        <f>+LOOKUP($B$37,'Pliego tarifario UTE vigente'!$B$6:$B$13,'Pliego tarifario UTE vigente'!$C$6:$C$13)</f>
        <v>1.37</v>
      </c>
      <c r="D46" s="49">
        <f>+B46*C46</f>
        <v>0</v>
      </c>
      <c r="E46" s="32"/>
      <c r="F46" s="124"/>
      <c r="G46" s="32"/>
      <c r="H46" s="32"/>
      <c r="I46" s="32"/>
      <c r="J46" s="32"/>
      <c r="K46" s="32"/>
      <c r="L46" s="32"/>
      <c r="M46" s="32"/>
      <c r="N46" s="32"/>
    </row>
    <row r="47" spans="1:32" x14ac:dyDescent="0.25">
      <c r="A47" s="48" t="s">
        <v>4</v>
      </c>
      <c r="B47" s="33"/>
      <c r="C47" s="103">
        <f>+LOOKUP($B$37,'Pliego tarifario UTE vigente'!$B$6:$B$13,'Pliego tarifario UTE vigente'!$D$6:$D$13)</f>
        <v>2.87</v>
      </c>
      <c r="D47" s="49">
        <f t="shared" ref="D47:D48" si="2">+B47*C47</f>
        <v>0</v>
      </c>
      <c r="E47" s="32"/>
      <c r="F47" s="124"/>
      <c r="G47" s="32"/>
      <c r="H47" s="32"/>
      <c r="I47" s="32"/>
      <c r="J47" s="32"/>
      <c r="K47" s="32"/>
      <c r="L47" s="32"/>
      <c r="M47" s="32"/>
      <c r="N47" s="32"/>
    </row>
    <row r="48" spans="1:32" x14ac:dyDescent="0.25">
      <c r="A48" s="48" t="s">
        <v>3</v>
      </c>
      <c r="B48" s="33"/>
      <c r="C48" s="103">
        <f>+LOOKUP($B$37,'Pliego tarifario UTE vigente'!$B$6:$B$13,'Pliego tarifario UTE vigente'!$E$6:$E$13)</f>
        <v>4.9009999999999998</v>
      </c>
      <c r="D48" s="49">
        <f t="shared" si="2"/>
        <v>0</v>
      </c>
      <c r="E48" s="32"/>
      <c r="F48" s="124"/>
      <c r="G48" s="32"/>
      <c r="H48" s="32"/>
      <c r="I48" s="32"/>
      <c r="J48" s="32"/>
      <c r="K48" s="32"/>
      <c r="L48" s="32"/>
      <c r="M48" s="32"/>
      <c r="N48" s="32"/>
    </row>
    <row r="49" spans="1:18" ht="45" x14ac:dyDescent="0.25">
      <c r="A49" s="48"/>
      <c r="B49" s="50" t="s">
        <v>54</v>
      </c>
      <c r="C49" s="93" t="e">
        <f>+SUMPRODUCT(B46:B48,C46:C48)/SUM(B46:B48)</f>
        <v>#DIV/0!</v>
      </c>
      <c r="D49" s="49">
        <f>+SUM(D46:D48)</f>
        <v>0</v>
      </c>
      <c r="E49" s="32"/>
      <c r="F49" s="32"/>
      <c r="G49" s="32"/>
      <c r="H49" s="32"/>
      <c r="I49" s="32"/>
      <c r="J49" s="32"/>
      <c r="K49" s="32"/>
      <c r="L49" s="32"/>
      <c r="M49" s="32"/>
      <c r="N49" s="32"/>
    </row>
    <row r="51" spans="1:18" x14ac:dyDescent="0.25">
      <c r="B51" s="153" t="s">
        <v>60</v>
      </c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5"/>
    </row>
    <row r="52" spans="1:18" x14ac:dyDescent="0.25">
      <c r="B52" s="51">
        <v>41640</v>
      </c>
      <c r="C52" s="51">
        <v>41671</v>
      </c>
      <c r="D52" s="51">
        <v>41699</v>
      </c>
      <c r="E52" s="51">
        <v>41730</v>
      </c>
      <c r="F52" s="51">
        <v>41760</v>
      </c>
      <c r="G52" s="51">
        <v>41791</v>
      </c>
      <c r="H52" s="51">
        <v>41821</v>
      </c>
      <c r="I52" s="51">
        <v>41852</v>
      </c>
      <c r="J52" s="51">
        <v>41883</v>
      </c>
      <c r="K52" s="51">
        <v>41913</v>
      </c>
      <c r="L52" s="51">
        <v>41944</v>
      </c>
      <c r="M52" s="51">
        <v>41974</v>
      </c>
      <c r="N52" s="51" t="s">
        <v>61</v>
      </c>
    </row>
    <row r="53" spans="1:18" x14ac:dyDescent="0.25">
      <c r="A53" s="48" t="s">
        <v>70</v>
      </c>
      <c r="B53" s="92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54" t="e">
        <f>+AVERAGE(B53:M53)</f>
        <v>#DIV/0!</v>
      </c>
    </row>
    <row r="54" spans="1:18" x14ac:dyDescent="0.25">
      <c r="A54" s="48" t="s">
        <v>4</v>
      </c>
      <c r="B54" s="92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54" t="e">
        <f t="shared" ref="N54:N55" si="3">+AVERAGE(B54:M54)</f>
        <v>#DIV/0!</v>
      </c>
    </row>
    <row r="55" spans="1:18" x14ac:dyDescent="0.25">
      <c r="A55" s="48" t="s">
        <v>3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54" t="e">
        <f t="shared" si="3"/>
        <v>#DIV/0!</v>
      </c>
    </row>
    <row r="57" spans="1:18" ht="30.75" customHeight="1" x14ac:dyDescent="0.25">
      <c r="A57" s="45" t="s">
        <v>57</v>
      </c>
      <c r="B57" s="152" t="s">
        <v>58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52"/>
      <c r="O57" s="52"/>
      <c r="P57" s="89"/>
      <c r="Q57" s="52"/>
      <c r="R57" s="52"/>
    </row>
    <row r="58" spans="1:18" ht="6.75" customHeight="1" x14ac:dyDescent="0.25"/>
    <row r="59" spans="1:18" x14ac:dyDescent="0.25">
      <c r="A59" s="39"/>
      <c r="C59" s="47" t="s">
        <v>89</v>
      </c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</row>
    <row r="60" spans="1:18" x14ac:dyDescent="0.25">
      <c r="A60" s="48" t="s">
        <v>70</v>
      </c>
      <c r="B60" s="53" t="s">
        <v>6</v>
      </c>
      <c r="C60" s="34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</row>
    <row r="61" spans="1:18" ht="30" x14ac:dyDescent="0.25">
      <c r="A61" s="48" t="s">
        <v>4</v>
      </c>
      <c r="B61" s="110" t="s">
        <v>92</v>
      </c>
      <c r="C61" s="34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</row>
    <row r="62" spans="1:18" x14ac:dyDescent="0.25">
      <c r="A62" s="48" t="s">
        <v>3</v>
      </c>
      <c r="B62" s="53" t="s">
        <v>5</v>
      </c>
      <c r="C62" s="34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</row>
    <row r="63" spans="1:18" ht="45" x14ac:dyDescent="0.25">
      <c r="B63" s="50" t="s">
        <v>55</v>
      </c>
      <c r="C63" s="94" t="e">
        <f>+(C46*C60+C47*C61+C48*C62)/SUM(C60:C61)</f>
        <v>#DIV/0!</v>
      </c>
      <c r="D63" s="116"/>
      <c r="E63" s="32"/>
      <c r="F63" s="32"/>
      <c r="G63" s="32"/>
      <c r="H63" s="32"/>
      <c r="I63" s="32"/>
      <c r="J63" s="32"/>
      <c r="K63" s="32"/>
      <c r="L63" s="32"/>
      <c r="M63" s="32"/>
      <c r="N63" s="32"/>
    </row>
    <row r="66" spans="1:33" s="55" customFormat="1" ht="15.75" x14ac:dyDescent="0.25">
      <c r="A66" s="42" t="s">
        <v>30</v>
      </c>
    </row>
    <row r="67" spans="1:33" s="56" customFormat="1" ht="7.5" customHeight="1" x14ac:dyDescent="0.25">
      <c r="A67" s="39"/>
    </row>
    <row r="68" spans="1:33" s="56" customFormat="1" x14ac:dyDescent="0.25">
      <c r="A68" s="39" t="s">
        <v>149</v>
      </c>
    </row>
    <row r="69" spans="1:33" s="56" customFormat="1" ht="7.5" customHeight="1" x14ac:dyDescent="0.25">
      <c r="A69" s="39"/>
    </row>
    <row r="70" spans="1:33" s="56" customFormat="1" x14ac:dyDescent="0.25">
      <c r="A70" s="39" t="s">
        <v>59</v>
      </c>
    </row>
    <row r="71" spans="1:33" s="56" customFormat="1" ht="7.5" customHeight="1" x14ac:dyDescent="0.25">
      <c r="A71" s="39"/>
    </row>
    <row r="72" spans="1:33" s="56" customFormat="1" x14ac:dyDescent="0.25">
      <c r="A72" s="39" t="s">
        <v>64</v>
      </c>
    </row>
    <row r="73" spans="1:33" s="56" customFormat="1" ht="7.5" customHeight="1" x14ac:dyDescent="0.25">
      <c r="A73" s="39"/>
    </row>
    <row r="74" spans="1:33" x14ac:dyDescent="0.25">
      <c r="A74" s="39" t="s">
        <v>73</v>
      </c>
    </row>
    <row r="75" spans="1:33" x14ac:dyDescent="0.25">
      <c r="A75" s="39"/>
    </row>
    <row r="76" spans="1:33" ht="17.25" customHeight="1" x14ac:dyDescent="0.25">
      <c r="B76" s="150" t="s">
        <v>29</v>
      </c>
      <c r="C76" s="150"/>
      <c r="D76" s="150"/>
      <c r="E76" s="150"/>
      <c r="F76" s="150"/>
      <c r="G76" s="150"/>
      <c r="H76" s="150"/>
      <c r="I76" s="150"/>
      <c r="J76" s="150"/>
      <c r="K76" s="150"/>
      <c r="L76" s="150"/>
    </row>
    <row r="77" spans="1:33" s="57" customFormat="1" x14ac:dyDescent="0.25">
      <c r="B77" s="57">
        <v>0</v>
      </c>
      <c r="C77" s="84">
        <f>+IF(B77&lt;$B$9,B77+1,"")</f>
        <v>1</v>
      </c>
      <c r="D77" s="84">
        <f t="shared" ref="D77:AA77" si="4">+IF(C77&lt;$B$9,C77+1,"")</f>
        <v>2</v>
      </c>
      <c r="E77" s="84">
        <f t="shared" si="4"/>
        <v>3</v>
      </c>
      <c r="F77" s="84">
        <f t="shared" si="4"/>
        <v>4</v>
      </c>
      <c r="G77" s="84">
        <f t="shared" si="4"/>
        <v>5</v>
      </c>
      <c r="H77" s="84">
        <f t="shared" si="4"/>
        <v>6</v>
      </c>
      <c r="I77" s="84">
        <f t="shared" si="4"/>
        <v>7</v>
      </c>
      <c r="J77" s="84">
        <f t="shared" si="4"/>
        <v>8</v>
      </c>
      <c r="K77" s="84">
        <f t="shared" si="4"/>
        <v>9</v>
      </c>
      <c r="L77" s="84">
        <f t="shared" si="4"/>
        <v>10</v>
      </c>
      <c r="M77" s="84">
        <f t="shared" si="4"/>
        <v>11</v>
      </c>
      <c r="N77" s="84">
        <f t="shared" si="4"/>
        <v>12</v>
      </c>
      <c r="O77" s="84">
        <f t="shared" si="4"/>
        <v>13</v>
      </c>
      <c r="P77" s="84">
        <f t="shared" si="4"/>
        <v>14</v>
      </c>
      <c r="Q77" s="84">
        <f t="shared" si="4"/>
        <v>15</v>
      </c>
      <c r="R77" s="84">
        <f t="shared" si="4"/>
        <v>16</v>
      </c>
      <c r="S77" s="84">
        <f t="shared" si="4"/>
        <v>17</v>
      </c>
      <c r="T77" s="84">
        <f t="shared" si="4"/>
        <v>18</v>
      </c>
      <c r="U77" s="84">
        <f t="shared" si="4"/>
        <v>19</v>
      </c>
      <c r="V77" s="84">
        <f t="shared" si="4"/>
        <v>20</v>
      </c>
      <c r="W77" s="84">
        <f t="shared" si="4"/>
        <v>21</v>
      </c>
      <c r="X77" s="84">
        <f t="shared" si="4"/>
        <v>22</v>
      </c>
      <c r="Y77" s="84">
        <f t="shared" si="4"/>
        <v>23</v>
      </c>
      <c r="Z77" s="84">
        <f t="shared" si="4"/>
        <v>24</v>
      </c>
      <c r="AA77" s="84">
        <f t="shared" si="4"/>
        <v>25</v>
      </c>
      <c r="AB77" s="122"/>
      <c r="AC77" s="122"/>
      <c r="AD77" s="122"/>
      <c r="AE77" s="122"/>
      <c r="AF77" s="122"/>
      <c r="AG77" s="122"/>
    </row>
    <row r="78" spans="1:33" s="57" customFormat="1" x14ac:dyDescent="0.25">
      <c r="A78" s="58" t="s">
        <v>133</v>
      </c>
      <c r="B78" s="114">
        <f>+SUM(B79:B82)</f>
        <v>0</v>
      </c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122"/>
      <c r="AC78" s="122"/>
      <c r="AD78" s="122"/>
      <c r="AE78" s="122"/>
      <c r="AF78" s="122"/>
      <c r="AG78" s="122"/>
    </row>
    <row r="79" spans="1:33" s="57" customFormat="1" x14ac:dyDescent="0.25">
      <c r="A79" s="64" t="s">
        <v>44</v>
      </c>
      <c r="B79" s="95"/>
      <c r="C79" s="115"/>
      <c r="D79" s="95"/>
      <c r="E79" s="115"/>
      <c r="F79" s="95"/>
      <c r="G79" s="115"/>
      <c r="H79" s="95"/>
      <c r="I79" s="115"/>
      <c r="J79" s="95"/>
      <c r="K79" s="11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122"/>
      <c r="AC79" s="122"/>
      <c r="AD79" s="122"/>
      <c r="AE79" s="122"/>
      <c r="AF79" s="122"/>
      <c r="AG79" s="122"/>
    </row>
    <row r="80" spans="1:33" s="57" customFormat="1" x14ac:dyDescent="0.25">
      <c r="A80" s="64" t="s">
        <v>45</v>
      </c>
      <c r="B80" s="95"/>
      <c r="C80" s="115"/>
      <c r="D80" s="95"/>
      <c r="E80" s="115"/>
      <c r="F80" s="95"/>
      <c r="G80" s="115"/>
      <c r="H80" s="95"/>
      <c r="I80" s="115"/>
      <c r="J80" s="95"/>
      <c r="K80" s="11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122"/>
      <c r="AC80" s="122"/>
      <c r="AD80" s="122"/>
      <c r="AE80" s="122"/>
      <c r="AF80" s="122"/>
      <c r="AG80" s="122"/>
    </row>
    <row r="81" spans="1:33" s="57" customFormat="1" x14ac:dyDescent="0.25">
      <c r="A81" s="64" t="s">
        <v>46</v>
      </c>
      <c r="B81" s="95"/>
      <c r="C81" s="115"/>
      <c r="D81" s="95"/>
      <c r="E81" s="115"/>
      <c r="F81" s="95"/>
      <c r="G81" s="115"/>
      <c r="H81" s="95"/>
      <c r="I81" s="115"/>
      <c r="J81" s="95"/>
      <c r="K81" s="115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95"/>
      <c r="W81" s="95"/>
      <c r="X81" s="95"/>
      <c r="Y81" s="95"/>
      <c r="Z81" s="95"/>
      <c r="AA81" s="95"/>
      <c r="AB81" s="122"/>
      <c r="AC81" s="122"/>
      <c r="AD81" s="122"/>
      <c r="AE81" s="122"/>
      <c r="AF81" s="122"/>
      <c r="AG81" s="122"/>
    </row>
    <row r="82" spans="1:33" s="57" customFormat="1" x14ac:dyDescent="0.25">
      <c r="A82" s="36" t="s">
        <v>97</v>
      </c>
      <c r="B82" s="95"/>
      <c r="C82" s="115"/>
      <c r="D82" s="95"/>
      <c r="E82" s="115"/>
      <c r="F82" s="95"/>
      <c r="G82" s="115"/>
      <c r="H82" s="95"/>
      <c r="I82" s="115"/>
      <c r="J82" s="95"/>
      <c r="K82" s="11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122"/>
      <c r="AC82" s="122"/>
      <c r="AD82" s="122"/>
      <c r="AE82" s="122"/>
      <c r="AF82" s="122"/>
      <c r="AG82" s="122"/>
    </row>
    <row r="83" spans="1:33" x14ac:dyDescent="0.25">
      <c r="A83" s="41" t="s">
        <v>134</v>
      </c>
      <c r="B83" s="60"/>
      <c r="C83" s="111">
        <f t="shared" ref="C83:AA83" si="5">+C20</f>
        <v>0</v>
      </c>
      <c r="D83" s="111">
        <f t="shared" si="5"/>
        <v>0</v>
      </c>
      <c r="E83" s="111">
        <f t="shared" si="5"/>
        <v>0</v>
      </c>
      <c r="F83" s="111">
        <f t="shared" si="5"/>
        <v>0</v>
      </c>
      <c r="G83" s="111">
        <f t="shared" si="5"/>
        <v>0</v>
      </c>
      <c r="H83" s="111">
        <f t="shared" si="5"/>
        <v>0</v>
      </c>
      <c r="I83" s="111">
        <f t="shared" si="5"/>
        <v>0</v>
      </c>
      <c r="J83" s="111">
        <f t="shared" si="5"/>
        <v>0</v>
      </c>
      <c r="K83" s="111">
        <f t="shared" si="5"/>
        <v>0</v>
      </c>
      <c r="L83" s="111">
        <f t="shared" si="5"/>
        <v>0</v>
      </c>
      <c r="M83" s="111">
        <f t="shared" si="5"/>
        <v>0</v>
      </c>
      <c r="N83" s="111">
        <f t="shared" si="5"/>
        <v>0</v>
      </c>
      <c r="O83" s="111">
        <f t="shared" si="5"/>
        <v>0</v>
      </c>
      <c r="P83" s="111">
        <f t="shared" si="5"/>
        <v>0</v>
      </c>
      <c r="Q83" s="111">
        <f t="shared" si="5"/>
        <v>0</v>
      </c>
      <c r="R83" s="111">
        <f t="shared" si="5"/>
        <v>0</v>
      </c>
      <c r="S83" s="111">
        <f t="shared" si="5"/>
        <v>0</v>
      </c>
      <c r="T83" s="111">
        <f t="shared" si="5"/>
        <v>0</v>
      </c>
      <c r="U83" s="111">
        <f t="shared" si="5"/>
        <v>0</v>
      </c>
      <c r="V83" s="111">
        <f t="shared" si="5"/>
        <v>0</v>
      </c>
      <c r="W83" s="111">
        <f t="shared" si="5"/>
        <v>0</v>
      </c>
      <c r="X83" s="111">
        <f t="shared" si="5"/>
        <v>0</v>
      </c>
      <c r="Y83" s="111">
        <f t="shared" si="5"/>
        <v>0</v>
      </c>
      <c r="Z83" s="111">
        <f t="shared" si="5"/>
        <v>0</v>
      </c>
      <c r="AA83" s="111">
        <f t="shared" si="5"/>
        <v>0</v>
      </c>
      <c r="AB83" s="32"/>
      <c r="AC83" s="32"/>
      <c r="AD83" s="32"/>
      <c r="AE83" s="32"/>
      <c r="AF83" s="32"/>
      <c r="AG83" s="32"/>
    </row>
    <row r="84" spans="1:33" x14ac:dyDescent="0.25">
      <c r="A84" s="41" t="s">
        <v>135</v>
      </c>
      <c r="B84" s="60"/>
      <c r="C84" s="112">
        <f>+IF(C77="",0,$B$38)</f>
        <v>0</v>
      </c>
      <c r="D84" s="112">
        <f t="shared" ref="D84:AA84" si="6">+IF(D77="",0,$B$38)</f>
        <v>0</v>
      </c>
      <c r="E84" s="112">
        <f t="shared" si="6"/>
        <v>0</v>
      </c>
      <c r="F84" s="112">
        <f t="shared" si="6"/>
        <v>0</v>
      </c>
      <c r="G84" s="112">
        <f t="shared" si="6"/>
        <v>0</v>
      </c>
      <c r="H84" s="112">
        <f t="shared" si="6"/>
        <v>0</v>
      </c>
      <c r="I84" s="112">
        <f t="shared" si="6"/>
        <v>0</v>
      </c>
      <c r="J84" s="112">
        <f t="shared" si="6"/>
        <v>0</v>
      </c>
      <c r="K84" s="112">
        <f t="shared" si="6"/>
        <v>0</v>
      </c>
      <c r="L84" s="112">
        <f t="shared" si="6"/>
        <v>0</v>
      </c>
      <c r="M84" s="112">
        <f t="shared" si="6"/>
        <v>0</v>
      </c>
      <c r="N84" s="112">
        <f t="shared" si="6"/>
        <v>0</v>
      </c>
      <c r="O84" s="112">
        <f t="shared" si="6"/>
        <v>0</v>
      </c>
      <c r="P84" s="112">
        <f t="shared" si="6"/>
        <v>0</v>
      </c>
      <c r="Q84" s="112">
        <f t="shared" si="6"/>
        <v>0</v>
      </c>
      <c r="R84" s="112">
        <f t="shared" si="6"/>
        <v>0</v>
      </c>
      <c r="S84" s="112">
        <f t="shared" si="6"/>
        <v>0</v>
      </c>
      <c r="T84" s="112">
        <f t="shared" si="6"/>
        <v>0</v>
      </c>
      <c r="U84" s="112">
        <f t="shared" si="6"/>
        <v>0</v>
      </c>
      <c r="V84" s="112">
        <f t="shared" si="6"/>
        <v>0</v>
      </c>
      <c r="W84" s="112">
        <f t="shared" si="6"/>
        <v>0</v>
      </c>
      <c r="X84" s="112">
        <f t="shared" si="6"/>
        <v>0</v>
      </c>
      <c r="Y84" s="112">
        <f t="shared" si="6"/>
        <v>0</v>
      </c>
      <c r="Z84" s="112">
        <f t="shared" si="6"/>
        <v>0</v>
      </c>
      <c r="AA84" s="112">
        <f t="shared" si="6"/>
        <v>0</v>
      </c>
      <c r="AB84" s="32"/>
      <c r="AC84" s="32"/>
      <c r="AD84" s="32"/>
      <c r="AE84" s="32"/>
      <c r="AF84" s="32"/>
      <c r="AG84" s="32"/>
    </row>
    <row r="85" spans="1:33" x14ac:dyDescent="0.25">
      <c r="A85" s="41" t="s">
        <v>124</v>
      </c>
      <c r="B85" s="59"/>
      <c r="C85" s="111">
        <f>C83*C84</f>
        <v>0</v>
      </c>
      <c r="D85" s="111">
        <f t="shared" ref="D85:AA85" si="7">D83*D84</f>
        <v>0</v>
      </c>
      <c r="E85" s="111">
        <f t="shared" si="7"/>
        <v>0</v>
      </c>
      <c r="F85" s="111">
        <f t="shared" si="7"/>
        <v>0</v>
      </c>
      <c r="G85" s="111">
        <f t="shared" si="7"/>
        <v>0</v>
      </c>
      <c r="H85" s="111">
        <f t="shared" si="7"/>
        <v>0</v>
      </c>
      <c r="I85" s="111">
        <f t="shared" si="7"/>
        <v>0</v>
      </c>
      <c r="J85" s="111">
        <f t="shared" si="7"/>
        <v>0</v>
      </c>
      <c r="K85" s="111">
        <f t="shared" si="7"/>
        <v>0</v>
      </c>
      <c r="L85" s="111">
        <f t="shared" si="7"/>
        <v>0</v>
      </c>
      <c r="M85" s="111">
        <f t="shared" si="7"/>
        <v>0</v>
      </c>
      <c r="N85" s="111">
        <f t="shared" si="7"/>
        <v>0</v>
      </c>
      <c r="O85" s="111">
        <f t="shared" si="7"/>
        <v>0</v>
      </c>
      <c r="P85" s="111">
        <f t="shared" si="7"/>
        <v>0</v>
      </c>
      <c r="Q85" s="111">
        <f t="shared" si="7"/>
        <v>0</v>
      </c>
      <c r="R85" s="111">
        <f t="shared" si="7"/>
        <v>0</v>
      </c>
      <c r="S85" s="111">
        <f t="shared" si="7"/>
        <v>0</v>
      </c>
      <c r="T85" s="111">
        <f t="shared" si="7"/>
        <v>0</v>
      </c>
      <c r="U85" s="111">
        <f t="shared" si="7"/>
        <v>0</v>
      </c>
      <c r="V85" s="111">
        <f t="shared" si="7"/>
        <v>0</v>
      </c>
      <c r="W85" s="111">
        <f t="shared" si="7"/>
        <v>0</v>
      </c>
      <c r="X85" s="111">
        <f t="shared" si="7"/>
        <v>0</v>
      </c>
      <c r="Y85" s="111">
        <f t="shared" si="7"/>
        <v>0</v>
      </c>
      <c r="Z85" s="111">
        <f t="shared" si="7"/>
        <v>0</v>
      </c>
      <c r="AA85" s="111">
        <f t="shared" si="7"/>
        <v>0</v>
      </c>
      <c r="AB85" s="32"/>
      <c r="AC85" s="32"/>
      <c r="AD85" s="32"/>
      <c r="AE85" s="32"/>
      <c r="AF85" s="32"/>
      <c r="AG85" s="32"/>
    </row>
    <row r="86" spans="1:33" x14ac:dyDescent="0.25">
      <c r="A86" s="61" t="s">
        <v>120</v>
      </c>
      <c r="B86" s="111">
        <f>+NPV(10%,C85:AA85)</f>
        <v>0</v>
      </c>
      <c r="AB86" s="32"/>
      <c r="AC86" s="32"/>
      <c r="AD86" s="32"/>
      <c r="AE86" s="32"/>
      <c r="AF86" s="32"/>
      <c r="AG86" s="32"/>
    </row>
    <row r="87" spans="1:33" x14ac:dyDescent="0.25">
      <c r="A87" s="62"/>
      <c r="B87" s="62"/>
      <c r="AB87" s="32"/>
      <c r="AC87" s="32"/>
      <c r="AD87" s="32"/>
      <c r="AE87" s="32"/>
      <c r="AF87" s="32"/>
      <c r="AG87" s="32"/>
    </row>
    <row r="88" spans="1:33" x14ac:dyDescent="0.25">
      <c r="A88" s="134" t="s">
        <v>121</v>
      </c>
      <c r="B88" s="125" t="e">
        <f>-B78/B86</f>
        <v>#DIV/0!</v>
      </c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</row>
    <row r="89" spans="1:33" x14ac:dyDescent="0.25">
      <c r="AB89" s="32"/>
      <c r="AC89" s="32"/>
      <c r="AD89" s="32"/>
      <c r="AE89" s="32"/>
      <c r="AF89" s="32"/>
      <c r="AG89" s="32"/>
    </row>
    <row r="90" spans="1:33" s="66" customFormat="1" ht="45" x14ac:dyDescent="0.25">
      <c r="A90" s="65" t="s">
        <v>98</v>
      </c>
      <c r="B90" s="117">
        <f t="shared" ref="B90:C90" si="8">+SUM(B91:B92)</f>
        <v>0</v>
      </c>
      <c r="C90" s="117">
        <f t="shared" si="8"/>
        <v>0</v>
      </c>
      <c r="D90" s="117">
        <f t="shared" ref="D90" si="9">+SUM(D91:D92)</f>
        <v>0</v>
      </c>
      <c r="E90" s="117">
        <f t="shared" ref="E90:AA90" si="10">+SUM(E91:E92)</f>
        <v>0</v>
      </c>
      <c r="F90" s="117">
        <f t="shared" si="10"/>
        <v>0</v>
      </c>
      <c r="G90" s="117">
        <f t="shared" si="10"/>
        <v>0</v>
      </c>
      <c r="H90" s="117">
        <f t="shared" si="10"/>
        <v>0</v>
      </c>
      <c r="I90" s="117">
        <f t="shared" si="10"/>
        <v>0</v>
      </c>
      <c r="J90" s="117">
        <f t="shared" si="10"/>
        <v>0</v>
      </c>
      <c r="K90" s="117">
        <f t="shared" si="10"/>
        <v>0</v>
      </c>
      <c r="L90" s="117">
        <f t="shared" si="10"/>
        <v>0</v>
      </c>
      <c r="M90" s="117">
        <f t="shared" si="10"/>
        <v>0</v>
      </c>
      <c r="N90" s="117">
        <f t="shared" si="10"/>
        <v>0</v>
      </c>
      <c r="O90" s="117">
        <f t="shared" si="10"/>
        <v>0</v>
      </c>
      <c r="P90" s="117">
        <f t="shared" si="10"/>
        <v>0</v>
      </c>
      <c r="Q90" s="117">
        <f t="shared" si="10"/>
        <v>0</v>
      </c>
      <c r="R90" s="117">
        <f t="shared" si="10"/>
        <v>0</v>
      </c>
      <c r="S90" s="117">
        <f t="shared" si="10"/>
        <v>0</v>
      </c>
      <c r="T90" s="117">
        <f t="shared" si="10"/>
        <v>0</v>
      </c>
      <c r="U90" s="117">
        <f t="shared" si="10"/>
        <v>0</v>
      </c>
      <c r="V90" s="117">
        <f t="shared" si="10"/>
        <v>0</v>
      </c>
      <c r="W90" s="117">
        <f t="shared" si="10"/>
        <v>0</v>
      </c>
      <c r="X90" s="117">
        <f t="shared" si="10"/>
        <v>0</v>
      </c>
      <c r="Y90" s="117">
        <f t="shared" si="10"/>
        <v>0</v>
      </c>
      <c r="Z90" s="117">
        <f t="shared" si="10"/>
        <v>0</v>
      </c>
      <c r="AA90" s="117">
        <f t="shared" si="10"/>
        <v>0</v>
      </c>
      <c r="AB90" s="116"/>
      <c r="AC90" s="116"/>
      <c r="AD90" s="116"/>
      <c r="AE90" s="116"/>
      <c r="AF90" s="116"/>
      <c r="AG90" s="116"/>
    </row>
    <row r="91" spans="1:33" s="116" customFormat="1" x14ac:dyDescent="0.25">
      <c r="A91" s="36" t="s">
        <v>95</v>
      </c>
      <c r="B91" s="37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20"/>
      <c r="R91" s="120"/>
      <c r="S91" s="120"/>
      <c r="T91" s="120"/>
      <c r="U91" s="120"/>
      <c r="V91" s="120"/>
      <c r="W91" s="120"/>
      <c r="X91" s="120"/>
      <c r="Y91" s="120"/>
      <c r="Z91" s="120"/>
      <c r="AA91" s="120"/>
    </row>
    <row r="92" spans="1:33" s="116" customFormat="1" x14ac:dyDescent="0.25">
      <c r="A92" s="36" t="s">
        <v>96</v>
      </c>
      <c r="B92" s="37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0"/>
    </row>
    <row r="93" spans="1:33" s="66" customFormat="1" ht="45" x14ac:dyDescent="0.25">
      <c r="A93" s="65" t="s">
        <v>99</v>
      </c>
      <c r="B93" s="117">
        <f t="shared" ref="B93:AA93" si="11">+SUM(B94:B95)</f>
        <v>0</v>
      </c>
      <c r="C93" s="117">
        <f t="shared" si="11"/>
        <v>0</v>
      </c>
      <c r="D93" s="117">
        <f t="shared" si="11"/>
        <v>0</v>
      </c>
      <c r="E93" s="117">
        <f t="shared" si="11"/>
        <v>0</v>
      </c>
      <c r="F93" s="117">
        <f t="shared" si="11"/>
        <v>0</v>
      </c>
      <c r="G93" s="117">
        <f t="shared" si="11"/>
        <v>0</v>
      </c>
      <c r="H93" s="117">
        <f t="shared" si="11"/>
        <v>0</v>
      </c>
      <c r="I93" s="117">
        <f t="shared" si="11"/>
        <v>0</v>
      </c>
      <c r="J93" s="117">
        <f t="shared" si="11"/>
        <v>0</v>
      </c>
      <c r="K93" s="117">
        <f t="shared" si="11"/>
        <v>0</v>
      </c>
      <c r="L93" s="117">
        <f t="shared" si="11"/>
        <v>0</v>
      </c>
      <c r="M93" s="117">
        <f t="shared" si="11"/>
        <v>0</v>
      </c>
      <c r="N93" s="117">
        <f t="shared" si="11"/>
        <v>0</v>
      </c>
      <c r="O93" s="117">
        <f t="shared" si="11"/>
        <v>0</v>
      </c>
      <c r="P93" s="117">
        <f t="shared" si="11"/>
        <v>0</v>
      </c>
      <c r="Q93" s="117">
        <f t="shared" si="11"/>
        <v>0</v>
      </c>
      <c r="R93" s="117">
        <f t="shared" si="11"/>
        <v>0</v>
      </c>
      <c r="S93" s="117">
        <f t="shared" si="11"/>
        <v>0</v>
      </c>
      <c r="T93" s="117">
        <f t="shared" si="11"/>
        <v>0</v>
      </c>
      <c r="U93" s="117">
        <f t="shared" si="11"/>
        <v>0</v>
      </c>
      <c r="V93" s="117">
        <f t="shared" si="11"/>
        <v>0</v>
      </c>
      <c r="W93" s="117">
        <f t="shared" si="11"/>
        <v>0</v>
      </c>
      <c r="X93" s="117">
        <f t="shared" si="11"/>
        <v>0</v>
      </c>
      <c r="Y93" s="117">
        <f t="shared" si="11"/>
        <v>0</v>
      </c>
      <c r="Z93" s="117">
        <f t="shared" si="11"/>
        <v>0</v>
      </c>
      <c r="AA93" s="117">
        <f t="shared" si="11"/>
        <v>0</v>
      </c>
      <c r="AB93" s="116"/>
      <c r="AC93" s="116"/>
      <c r="AD93" s="116"/>
      <c r="AE93" s="116"/>
      <c r="AF93" s="116"/>
      <c r="AG93" s="116"/>
    </row>
    <row r="94" spans="1:33" s="116" customFormat="1" x14ac:dyDescent="0.25">
      <c r="A94" s="36" t="s">
        <v>94</v>
      </c>
      <c r="B94" s="37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0"/>
      <c r="Q94" s="120"/>
      <c r="R94" s="120"/>
      <c r="S94" s="120"/>
      <c r="T94" s="120"/>
      <c r="U94" s="120"/>
      <c r="V94" s="120"/>
      <c r="W94" s="120"/>
      <c r="X94" s="120"/>
      <c r="Y94" s="120"/>
      <c r="Z94" s="120"/>
      <c r="AA94" s="120"/>
    </row>
    <row r="95" spans="1:33" s="116" customFormat="1" x14ac:dyDescent="0.25">
      <c r="A95" s="36" t="s">
        <v>95</v>
      </c>
      <c r="B95" s="37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</row>
    <row r="96" spans="1:33" s="66" customFormat="1" x14ac:dyDescent="0.25">
      <c r="AB96" s="116"/>
      <c r="AC96" s="116"/>
      <c r="AD96" s="116"/>
      <c r="AE96" s="116"/>
      <c r="AF96" s="116"/>
      <c r="AG96" s="116"/>
    </row>
    <row r="97" spans="1:33" s="66" customFormat="1" x14ac:dyDescent="0.25">
      <c r="A97" s="67" t="s">
        <v>47</v>
      </c>
      <c r="B97" s="97">
        <f t="shared" ref="B97:AA97" si="12">+B78+B90</f>
        <v>0</v>
      </c>
      <c r="C97" s="97">
        <f t="shared" si="12"/>
        <v>0</v>
      </c>
      <c r="D97" s="97">
        <f t="shared" si="12"/>
        <v>0</v>
      </c>
      <c r="E97" s="97">
        <f t="shared" si="12"/>
        <v>0</v>
      </c>
      <c r="F97" s="97">
        <f t="shared" si="12"/>
        <v>0</v>
      </c>
      <c r="G97" s="97">
        <f t="shared" si="12"/>
        <v>0</v>
      </c>
      <c r="H97" s="97">
        <f t="shared" si="12"/>
        <v>0</v>
      </c>
      <c r="I97" s="97">
        <f t="shared" si="12"/>
        <v>0</v>
      </c>
      <c r="J97" s="97">
        <f t="shared" si="12"/>
        <v>0</v>
      </c>
      <c r="K97" s="97">
        <f t="shared" si="12"/>
        <v>0</v>
      </c>
      <c r="L97" s="97">
        <f t="shared" si="12"/>
        <v>0</v>
      </c>
      <c r="M97" s="97">
        <f t="shared" si="12"/>
        <v>0</v>
      </c>
      <c r="N97" s="97">
        <f t="shared" si="12"/>
        <v>0</v>
      </c>
      <c r="O97" s="97">
        <f t="shared" si="12"/>
        <v>0</v>
      </c>
      <c r="P97" s="97">
        <f t="shared" si="12"/>
        <v>0</v>
      </c>
      <c r="Q97" s="97">
        <f t="shared" si="12"/>
        <v>0</v>
      </c>
      <c r="R97" s="97">
        <f t="shared" si="12"/>
        <v>0</v>
      </c>
      <c r="S97" s="97">
        <f t="shared" si="12"/>
        <v>0</v>
      </c>
      <c r="T97" s="97">
        <f t="shared" si="12"/>
        <v>0</v>
      </c>
      <c r="U97" s="97">
        <f t="shared" si="12"/>
        <v>0</v>
      </c>
      <c r="V97" s="97">
        <f t="shared" si="12"/>
        <v>0</v>
      </c>
      <c r="W97" s="97">
        <f t="shared" si="12"/>
        <v>0</v>
      </c>
      <c r="X97" s="97">
        <f t="shared" si="12"/>
        <v>0</v>
      </c>
      <c r="Y97" s="97">
        <f t="shared" si="12"/>
        <v>0</v>
      </c>
      <c r="Z97" s="97">
        <f t="shared" si="12"/>
        <v>0</v>
      </c>
      <c r="AA97" s="97">
        <f t="shared" si="12"/>
        <v>0</v>
      </c>
      <c r="AB97" s="116"/>
      <c r="AC97" s="116"/>
      <c r="AD97" s="116"/>
      <c r="AE97" s="116"/>
      <c r="AF97" s="116"/>
      <c r="AG97" s="116"/>
    </row>
    <row r="98" spans="1:33" s="66" customFormat="1" x14ac:dyDescent="0.25">
      <c r="A98" s="67" t="s">
        <v>51</v>
      </c>
      <c r="B98" s="97">
        <f t="shared" ref="B98:AA98" si="13">+B85+B93</f>
        <v>0</v>
      </c>
      <c r="C98" s="97">
        <f t="shared" si="13"/>
        <v>0</v>
      </c>
      <c r="D98" s="97">
        <f t="shared" si="13"/>
        <v>0</v>
      </c>
      <c r="E98" s="97">
        <f t="shared" si="13"/>
        <v>0</v>
      </c>
      <c r="F98" s="97">
        <f t="shared" si="13"/>
        <v>0</v>
      </c>
      <c r="G98" s="97">
        <f t="shared" si="13"/>
        <v>0</v>
      </c>
      <c r="H98" s="97">
        <f t="shared" si="13"/>
        <v>0</v>
      </c>
      <c r="I98" s="97">
        <f t="shared" si="13"/>
        <v>0</v>
      </c>
      <c r="J98" s="97">
        <f t="shared" si="13"/>
        <v>0</v>
      </c>
      <c r="K98" s="97">
        <f t="shared" si="13"/>
        <v>0</v>
      </c>
      <c r="L98" s="97">
        <f t="shared" si="13"/>
        <v>0</v>
      </c>
      <c r="M98" s="97">
        <f t="shared" si="13"/>
        <v>0</v>
      </c>
      <c r="N98" s="97">
        <f t="shared" si="13"/>
        <v>0</v>
      </c>
      <c r="O98" s="97">
        <f t="shared" si="13"/>
        <v>0</v>
      </c>
      <c r="P98" s="97">
        <f t="shared" si="13"/>
        <v>0</v>
      </c>
      <c r="Q98" s="97">
        <f t="shared" si="13"/>
        <v>0</v>
      </c>
      <c r="R98" s="97">
        <f t="shared" si="13"/>
        <v>0</v>
      </c>
      <c r="S98" s="97">
        <f t="shared" si="13"/>
        <v>0</v>
      </c>
      <c r="T98" s="97">
        <f t="shared" si="13"/>
        <v>0</v>
      </c>
      <c r="U98" s="97">
        <f t="shared" si="13"/>
        <v>0</v>
      </c>
      <c r="V98" s="97">
        <f t="shared" si="13"/>
        <v>0</v>
      </c>
      <c r="W98" s="97">
        <f t="shared" si="13"/>
        <v>0</v>
      </c>
      <c r="X98" s="97">
        <f t="shared" si="13"/>
        <v>0</v>
      </c>
      <c r="Y98" s="97">
        <f t="shared" si="13"/>
        <v>0</v>
      </c>
      <c r="Z98" s="97">
        <f t="shared" si="13"/>
        <v>0</v>
      </c>
      <c r="AA98" s="97">
        <f t="shared" si="13"/>
        <v>0</v>
      </c>
      <c r="AB98" s="116"/>
      <c r="AC98" s="116"/>
      <c r="AD98" s="116"/>
      <c r="AE98" s="116"/>
      <c r="AF98" s="116"/>
      <c r="AG98" s="116"/>
    </row>
    <row r="99" spans="1:33" s="66" customFormat="1" x14ac:dyDescent="0.25">
      <c r="A99" s="67" t="s">
        <v>103</v>
      </c>
      <c r="B99" s="111">
        <f>+SUM(B97:B98)</f>
        <v>0</v>
      </c>
      <c r="C99" s="111">
        <f t="shared" ref="C99:AA99" si="14">+SUM(C97:C98)</f>
        <v>0</v>
      </c>
      <c r="D99" s="111">
        <f t="shared" si="14"/>
        <v>0</v>
      </c>
      <c r="E99" s="111">
        <f t="shared" si="14"/>
        <v>0</v>
      </c>
      <c r="F99" s="111">
        <f t="shared" si="14"/>
        <v>0</v>
      </c>
      <c r="G99" s="111">
        <f t="shared" si="14"/>
        <v>0</v>
      </c>
      <c r="H99" s="111">
        <f t="shared" si="14"/>
        <v>0</v>
      </c>
      <c r="I99" s="111">
        <f t="shared" si="14"/>
        <v>0</v>
      </c>
      <c r="J99" s="111">
        <f t="shared" si="14"/>
        <v>0</v>
      </c>
      <c r="K99" s="111">
        <f t="shared" si="14"/>
        <v>0</v>
      </c>
      <c r="L99" s="111">
        <f t="shared" si="14"/>
        <v>0</v>
      </c>
      <c r="M99" s="111">
        <f t="shared" si="14"/>
        <v>0</v>
      </c>
      <c r="N99" s="111">
        <f t="shared" si="14"/>
        <v>0</v>
      </c>
      <c r="O99" s="111">
        <f t="shared" si="14"/>
        <v>0</v>
      </c>
      <c r="P99" s="111">
        <f t="shared" si="14"/>
        <v>0</v>
      </c>
      <c r="Q99" s="111">
        <f t="shared" si="14"/>
        <v>0</v>
      </c>
      <c r="R99" s="111">
        <f t="shared" si="14"/>
        <v>0</v>
      </c>
      <c r="S99" s="111">
        <f t="shared" si="14"/>
        <v>0</v>
      </c>
      <c r="T99" s="111">
        <f t="shared" si="14"/>
        <v>0</v>
      </c>
      <c r="U99" s="111">
        <f t="shared" si="14"/>
        <v>0</v>
      </c>
      <c r="V99" s="111">
        <f t="shared" si="14"/>
        <v>0</v>
      </c>
      <c r="W99" s="111">
        <f t="shared" si="14"/>
        <v>0</v>
      </c>
      <c r="X99" s="111">
        <f t="shared" si="14"/>
        <v>0</v>
      </c>
      <c r="Y99" s="111">
        <f t="shared" si="14"/>
        <v>0</v>
      </c>
      <c r="Z99" s="111">
        <f t="shared" si="14"/>
        <v>0</v>
      </c>
      <c r="AA99" s="111">
        <f t="shared" si="14"/>
        <v>0</v>
      </c>
      <c r="AB99" s="116"/>
      <c r="AC99" s="116"/>
      <c r="AD99" s="116"/>
      <c r="AE99" s="116"/>
      <c r="AF99" s="116"/>
      <c r="AG99" s="116"/>
    </row>
    <row r="100" spans="1:33" x14ac:dyDescent="0.25">
      <c r="O100" s="66"/>
    </row>
    <row r="101" spans="1:33" x14ac:dyDescent="0.25">
      <c r="A101" s="134" t="s">
        <v>122</v>
      </c>
      <c r="B101" s="111">
        <f>NPV(10%,B99:AA99)</f>
        <v>0</v>
      </c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</row>
    <row r="102" spans="1:33" x14ac:dyDescent="0.25">
      <c r="A102" s="134" t="s">
        <v>113</v>
      </c>
      <c r="B102" s="119" t="e">
        <f>IRR(B99:AA99)</f>
        <v>#NUM!</v>
      </c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</row>
    <row r="103" spans="1:33" x14ac:dyDescent="0.25">
      <c r="A103" s="134" t="s">
        <v>123</v>
      </c>
      <c r="B103" s="113" t="e">
        <f>-B99/AVERAGE(C99:AA99)</f>
        <v>#DIV/0!</v>
      </c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</row>
    <row r="106" spans="1:33" x14ac:dyDescent="0.25">
      <c r="O106" s="66"/>
    </row>
    <row r="107" spans="1:33" s="100" customFormat="1" x14ac:dyDescent="0.25">
      <c r="B107" s="99"/>
    </row>
    <row r="108" spans="1:33" s="70" customFormat="1" x14ac:dyDescent="0.25">
      <c r="A108" s="101" t="s">
        <v>75</v>
      </c>
      <c r="B108" s="72"/>
      <c r="C108" s="72"/>
      <c r="D108" s="72"/>
      <c r="E108" s="72"/>
      <c r="F108" s="72"/>
      <c r="G108" s="72"/>
      <c r="H108" s="72"/>
      <c r="I108" s="72"/>
    </row>
    <row r="109" spans="1:33" s="39" customFormat="1" x14ac:dyDescent="0.25"/>
    <row r="110" spans="1:33" s="39" customFormat="1" x14ac:dyDescent="0.25"/>
    <row r="111" spans="1:33" s="39" customFormat="1" x14ac:dyDescent="0.25"/>
    <row r="112" spans="1:33" s="39" customFormat="1" x14ac:dyDescent="0.25"/>
    <row r="113" s="39" customFormat="1" x14ac:dyDescent="0.25"/>
    <row r="114" s="39" customFormat="1" x14ac:dyDescent="0.25"/>
    <row r="115" s="39" customFormat="1" x14ac:dyDescent="0.25"/>
    <row r="116" s="39" customFormat="1" x14ac:dyDescent="0.25"/>
    <row r="117" s="39" customFormat="1" x14ac:dyDescent="0.25"/>
  </sheetData>
  <sheetProtection password="AC1E" sheet="1" objects="1" scenarios="1" insertColumns="0" insertRows="0"/>
  <dataConsolidate/>
  <mergeCells count="6">
    <mergeCell ref="B76:L76"/>
    <mergeCell ref="B6:H6"/>
    <mergeCell ref="B16:AA16"/>
    <mergeCell ref="B42:M42"/>
    <mergeCell ref="B51:N51"/>
    <mergeCell ref="B57:M57"/>
  </mergeCells>
  <pageMargins left="0.7" right="0.7" top="0.75" bottom="0.75" header="0.3" footer="0.3"/>
  <pageSetup paperSize="9" scale="48" orientation="landscape" r:id="rId1"/>
  <rowBreaks count="1" manualBreakCount="1">
    <brk id="65" max="12" man="1"/>
  </rowBreaks>
  <colBreaks count="1" manualBreakCount="1">
    <brk id="13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'Pliego tarifario UTE vigente'!$B$6:$B$13</xm:f>
          </x14:formula1>
          <xm:sqref>B37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6"/>
  <sheetViews>
    <sheetView showGridLines="0" topLeftCell="A4" zoomScaleNormal="100" zoomScaleSheetLayoutView="80" workbookViewId="0">
      <selection activeCell="B25" sqref="B25"/>
    </sheetView>
  </sheetViews>
  <sheetFormatPr baseColWidth="10" defaultColWidth="9.140625" defaultRowHeight="15" x14ac:dyDescent="0.25"/>
  <cols>
    <col min="1" max="1" width="64.140625" style="41" customWidth="1"/>
    <col min="2" max="2" width="19.7109375" style="41" customWidth="1"/>
    <col min="3" max="3" width="18" style="41" customWidth="1"/>
    <col min="4" max="4" width="13.140625" style="41" customWidth="1"/>
    <col min="5" max="12" width="10.7109375" style="41" customWidth="1"/>
    <col min="13" max="13" width="16.140625" style="41" customWidth="1"/>
    <col min="14" max="17" width="10.7109375" style="41" customWidth="1"/>
    <col min="18" max="18" width="15.28515625" style="41" customWidth="1"/>
    <col min="19" max="27" width="10.28515625" style="41" bestFit="1" customWidth="1"/>
    <col min="28" max="16384" width="9.140625" style="41"/>
  </cols>
  <sheetData>
    <row r="1" spans="1:33" ht="18.75" x14ac:dyDescent="0.3">
      <c r="A1" s="38" t="s">
        <v>104</v>
      </c>
    </row>
    <row r="3" spans="1:33" x14ac:dyDescent="0.25">
      <c r="A3" s="39" t="s">
        <v>28</v>
      </c>
    </row>
    <row r="4" spans="1:33" x14ac:dyDescent="0.25">
      <c r="A4" s="91" t="s">
        <v>76</v>
      </c>
    </row>
    <row r="5" spans="1:33" x14ac:dyDescent="0.25">
      <c r="A5" s="81"/>
    </row>
    <row r="6" spans="1:33" s="55" customFormat="1" ht="15.75" x14ac:dyDescent="0.25">
      <c r="A6" s="42" t="s">
        <v>105</v>
      </c>
    </row>
    <row r="7" spans="1:33" s="56" customFormat="1" x14ac:dyDescent="0.25">
      <c r="A7" s="39"/>
    </row>
    <row r="8" spans="1:33" s="56" customFormat="1" x14ac:dyDescent="0.25">
      <c r="A8" s="126" t="s">
        <v>106</v>
      </c>
      <c r="B8" s="140">
        <v>42303</v>
      </c>
    </row>
    <row r="9" spans="1:33" ht="17.25" customHeight="1" x14ac:dyDescent="0.25">
      <c r="B9" s="150" t="s">
        <v>29</v>
      </c>
      <c r="C9" s="150"/>
      <c r="D9" s="150"/>
      <c r="E9" s="150"/>
      <c r="F9" s="150"/>
      <c r="G9" s="150"/>
      <c r="H9" s="150"/>
      <c r="I9" s="150"/>
      <c r="J9" s="150"/>
      <c r="K9" s="150"/>
      <c r="L9" s="150"/>
    </row>
    <row r="10" spans="1:33" s="57" customFormat="1" x14ac:dyDescent="0.25">
      <c r="B10" s="57">
        <v>0</v>
      </c>
      <c r="C10" s="84">
        <v>1</v>
      </c>
      <c r="D10" s="84">
        <v>2</v>
      </c>
      <c r="E10" s="84">
        <v>3</v>
      </c>
      <c r="F10" s="84">
        <v>4</v>
      </c>
      <c r="G10" s="84">
        <v>5</v>
      </c>
      <c r="H10" s="84">
        <v>6</v>
      </c>
      <c r="I10" s="84">
        <v>7</v>
      </c>
      <c r="J10" s="84">
        <v>8</v>
      </c>
      <c r="K10" s="84">
        <v>9</v>
      </c>
      <c r="L10" s="84">
        <v>10</v>
      </c>
      <c r="M10" s="84">
        <v>11</v>
      </c>
      <c r="N10" s="84">
        <v>12</v>
      </c>
      <c r="O10" s="84">
        <v>13</v>
      </c>
      <c r="P10" s="84">
        <v>14</v>
      </c>
      <c r="Q10" s="84">
        <v>15</v>
      </c>
      <c r="R10" s="84">
        <v>16</v>
      </c>
      <c r="S10" s="84">
        <v>17</v>
      </c>
      <c r="T10" s="84">
        <v>18</v>
      </c>
      <c r="U10" s="84">
        <v>19</v>
      </c>
      <c r="V10" s="84">
        <v>20</v>
      </c>
      <c r="W10" s="84">
        <v>21</v>
      </c>
      <c r="X10" s="84">
        <v>22</v>
      </c>
      <c r="Y10" s="84">
        <v>23</v>
      </c>
      <c r="Z10" s="84">
        <v>24</v>
      </c>
      <c r="AA10" s="84">
        <v>25</v>
      </c>
      <c r="AB10" s="122"/>
      <c r="AC10" s="122"/>
      <c r="AD10" s="122"/>
      <c r="AE10" s="122"/>
      <c r="AF10" s="122"/>
      <c r="AG10" s="122"/>
    </row>
    <row r="11" spans="1:33" s="57" customFormat="1" x14ac:dyDescent="0.25">
      <c r="A11" s="58" t="s">
        <v>100</v>
      </c>
      <c r="B11" s="114">
        <f>+IF('Ahorros EE&amp;eval.eco - Medida1'!B8&lt;'Resumen medidas'!B8,'Ahorros EE&amp;eval.eco - Medida1'!B78,0)+IF('Ahorros EE&amp;eval.eco - Medida2'!B8&lt;'Resumen medidas'!B8,'Ahorros EE&amp;eval.eco - Medida2'!B78,0)+IF('Ahorros EE&amp;eval.eco - Medida3'!B8&lt;'Resumen medidas'!B8,'Ahorros EE&amp;eval.eco - Medida3'!B78,0)+IF('Ahorros EE&amp;eval.eco - Medida4'!B8&lt;'Resumen medidas'!B8,'Ahorros EE&amp;eval.eco - Medida4'!B78,0)+IF('Ahorros EE&amp;eval.eco - Medida5'!B8&lt;'Resumen medidas'!B8,'Ahorros EE&amp;eval.eco - Medida5'!B78,0)+IF('Ahorros EE&amp;eval.eco - Medida6'!B8&lt;'Resumen medidas'!B8,'Ahorros EE&amp;eval.eco - Medida6'!B78,0)+IF('Ahorros EE&amp;eval.eco - Medida7'!B8&lt;'Resumen medidas'!B8,'Ahorros EE&amp;eval.eco - Medida7'!B78,0)+IF('Ahorros EE&amp;eval.eco - Medida8'!B8&lt;'Resumen medidas'!B8,'Ahorros EE&amp;eval.eco - Medida8'!B78,0)+IF('Ahorros EE&amp;eval.eco - Medida9'!B8&lt;'Resumen medidas'!B8,'Ahorros EE&amp;eval.eco - Medida9'!B78,0)+IF('Ahorros EE&amp;eval.eco - Medida10'!B8&lt;'Resumen medidas'!B8,'Ahorros EE&amp;eval.eco - Medida10'!B78,0)</f>
        <v>0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122"/>
      <c r="AC11" s="122"/>
      <c r="AD11" s="122"/>
      <c r="AE11" s="122"/>
      <c r="AF11" s="122"/>
      <c r="AG11" s="122"/>
    </row>
    <row r="12" spans="1:33" x14ac:dyDescent="0.25">
      <c r="A12" s="41" t="s">
        <v>101</v>
      </c>
      <c r="B12" s="59"/>
      <c r="C12" s="111">
        <f>+IF('Ahorros EE&amp;eval.eco - Medida1'!$B$8&lt;'Resumen medidas'!$B$8,'Ahorros EE&amp;eval.eco - Medida1'!C85,0)+IF('Ahorros EE&amp;eval.eco - Medida2'!$B$8&lt;'Resumen medidas'!$B$8,'Ahorros EE&amp;eval.eco - Medida2'!C85,0)+IF('Ahorros EE&amp;eval.eco - Medida3'!$B$8&lt;'Resumen medidas'!$B$8,'Ahorros EE&amp;eval.eco - Medida3'!C85,0)+IF('Ahorros EE&amp;eval.eco - Medida4'!$B$8&lt;'Resumen medidas'!$B$8,'Ahorros EE&amp;eval.eco - Medida4'!C85,0)+IF('Ahorros EE&amp;eval.eco - Medida5'!$B$8&lt;'Resumen medidas'!$B$8,'Ahorros EE&amp;eval.eco - Medida5'!C85,0)+IF('Ahorros EE&amp;eval.eco - Medida6'!$B$8&lt;'Resumen medidas'!$B$8,'Ahorros EE&amp;eval.eco - Medida6'!C85,0)+IF('Ahorros EE&amp;eval.eco - Medida7'!$B$8&lt;'Resumen medidas'!$B$8, 'Ahorros EE&amp;eval.eco - Medida7'!C85,0)+IF('Ahorros EE&amp;eval.eco - Medida8'!$B$8&lt;'Resumen medidas'!$B$8,'Ahorros EE&amp;eval.eco - Medida8'!C85,0)+IF('Ahorros EE&amp;eval.eco - Medida9'!$B$8&lt;'Resumen medidas'!$B$8,'Ahorros EE&amp;eval.eco - Medida9'!C85,0)+IF('Ahorros EE&amp;eval.eco - Medida10'!$B$8&lt;'Resumen medidas'!$B$8,'Ahorros EE&amp;eval.eco - Medida10'!C85,0)</f>
        <v>0</v>
      </c>
      <c r="D12" s="111">
        <f>+IF('Ahorros EE&amp;eval.eco - Medida1'!$B$8&lt;'Resumen medidas'!$B$8,'Ahorros EE&amp;eval.eco - Medida1'!D85,0)+IF('Ahorros EE&amp;eval.eco - Medida2'!$B$8&lt;'Resumen medidas'!$B$8,'Ahorros EE&amp;eval.eco - Medida2'!D85,0)+IF('Ahorros EE&amp;eval.eco - Medida3'!$B$8&lt;'Resumen medidas'!$B$8,'Ahorros EE&amp;eval.eco - Medida3'!D85,0)+IF('Ahorros EE&amp;eval.eco - Medida4'!$B$8&lt;'Resumen medidas'!$B$8,'Ahorros EE&amp;eval.eco - Medida4'!D85,0)+IF('Ahorros EE&amp;eval.eco - Medida5'!$B$8&lt;'Resumen medidas'!$B$8,'Ahorros EE&amp;eval.eco - Medida5'!D85,0)+IF('Ahorros EE&amp;eval.eco - Medida6'!$B$8&lt;'Resumen medidas'!$B$8,'Ahorros EE&amp;eval.eco - Medida6'!D85,0)+IF('Ahorros EE&amp;eval.eco - Medida7'!$B$8&lt;'Resumen medidas'!$B$8, 'Ahorros EE&amp;eval.eco - Medida7'!D85,0)+IF('Ahorros EE&amp;eval.eco - Medida8'!$B$8&lt;'Resumen medidas'!$B$8,'Ahorros EE&amp;eval.eco - Medida8'!D85,0)+IF('Ahorros EE&amp;eval.eco - Medida9'!$B$8&lt;'Resumen medidas'!$B$8,'Ahorros EE&amp;eval.eco - Medida9'!D85,0)+IF('Ahorros EE&amp;eval.eco - Medida10'!$B$8&lt;'Resumen medidas'!$B$8,'Ahorros EE&amp;eval.eco - Medida10'!D85,0)</f>
        <v>0</v>
      </c>
      <c r="E12" s="111">
        <f>+IF('Ahorros EE&amp;eval.eco - Medida1'!$B$8&lt;'Resumen medidas'!$B$8,'Ahorros EE&amp;eval.eco - Medida1'!E85,0)+IF('Ahorros EE&amp;eval.eco - Medida2'!$B$8&lt;'Resumen medidas'!$B$8,'Ahorros EE&amp;eval.eco - Medida2'!E85,0)+IF('Ahorros EE&amp;eval.eco - Medida3'!$B$8&lt;'Resumen medidas'!$B$8,'Ahorros EE&amp;eval.eco - Medida3'!E85,0)+IF('Ahorros EE&amp;eval.eco - Medida4'!$B$8&lt;'Resumen medidas'!$B$8,'Ahorros EE&amp;eval.eco - Medida4'!E85,0)+IF('Ahorros EE&amp;eval.eco - Medida5'!$B$8&lt;'Resumen medidas'!$B$8,'Ahorros EE&amp;eval.eco - Medida5'!E85,0)+IF('Ahorros EE&amp;eval.eco - Medida6'!$B$8&lt;'Resumen medidas'!$B$8,'Ahorros EE&amp;eval.eco - Medida6'!E85,0)+IF('Ahorros EE&amp;eval.eco - Medida7'!$B$8&lt;'Resumen medidas'!$B$8, 'Ahorros EE&amp;eval.eco - Medida7'!E85,0)+IF('Ahorros EE&amp;eval.eco - Medida8'!$B$8&lt;'Resumen medidas'!$B$8,'Ahorros EE&amp;eval.eco - Medida8'!E85,0)+IF('Ahorros EE&amp;eval.eco - Medida9'!$B$8&lt;'Resumen medidas'!$B$8,'Ahorros EE&amp;eval.eco - Medida9'!E85,0)+IF('Ahorros EE&amp;eval.eco - Medida10'!$B$8&lt;'Resumen medidas'!$B$8,'Ahorros EE&amp;eval.eco - Medida10'!E85,0)</f>
        <v>0</v>
      </c>
      <c r="F12" s="111">
        <f>+IF('Ahorros EE&amp;eval.eco - Medida1'!$B$8&lt;'Resumen medidas'!$B$8,'Ahorros EE&amp;eval.eco - Medida1'!F85,0)+IF('Ahorros EE&amp;eval.eco - Medida2'!$B$8&lt;'Resumen medidas'!$B$8,'Ahorros EE&amp;eval.eco - Medida2'!F85,0)+IF('Ahorros EE&amp;eval.eco - Medida3'!$B$8&lt;'Resumen medidas'!$B$8,'Ahorros EE&amp;eval.eco - Medida3'!F85,0)+IF('Ahorros EE&amp;eval.eco - Medida4'!$B$8&lt;'Resumen medidas'!$B$8,'Ahorros EE&amp;eval.eco - Medida4'!F85,0)+IF('Ahorros EE&amp;eval.eco - Medida5'!$B$8&lt;'Resumen medidas'!$B$8,'Ahorros EE&amp;eval.eco - Medida5'!F85,0)+IF('Ahorros EE&amp;eval.eco - Medida6'!$B$8&lt;'Resumen medidas'!$B$8,'Ahorros EE&amp;eval.eco - Medida6'!F85,0)+IF('Ahorros EE&amp;eval.eco - Medida7'!$B$8&lt;'Resumen medidas'!$B$8, 'Ahorros EE&amp;eval.eco - Medida7'!F85,0)+IF('Ahorros EE&amp;eval.eco - Medida8'!$B$8&lt;'Resumen medidas'!$B$8,'Ahorros EE&amp;eval.eco - Medida8'!F85,0)+IF('Ahorros EE&amp;eval.eco - Medida9'!$B$8&lt;'Resumen medidas'!$B$8,'Ahorros EE&amp;eval.eco - Medida9'!F85,0)+IF('Ahorros EE&amp;eval.eco - Medida10'!$B$8&lt;'Resumen medidas'!$B$8,'Ahorros EE&amp;eval.eco - Medida10'!F85,0)</f>
        <v>0</v>
      </c>
      <c r="G12" s="111">
        <f>+IF('Ahorros EE&amp;eval.eco - Medida1'!$B$8&lt;'Resumen medidas'!$B$8,'Ahorros EE&amp;eval.eco - Medida1'!G85,0)+IF('Ahorros EE&amp;eval.eco - Medida2'!$B$8&lt;'Resumen medidas'!$B$8,'Ahorros EE&amp;eval.eco - Medida2'!G85,0)+IF('Ahorros EE&amp;eval.eco - Medida3'!$B$8&lt;'Resumen medidas'!$B$8,'Ahorros EE&amp;eval.eco - Medida3'!G85,0)+IF('Ahorros EE&amp;eval.eco - Medida4'!$B$8&lt;'Resumen medidas'!$B$8,'Ahorros EE&amp;eval.eco - Medida4'!G85,0)+IF('Ahorros EE&amp;eval.eco - Medida5'!$B$8&lt;'Resumen medidas'!$B$8,'Ahorros EE&amp;eval.eco - Medida5'!G85,0)+IF('Ahorros EE&amp;eval.eco - Medida6'!$B$8&lt;'Resumen medidas'!$B$8,'Ahorros EE&amp;eval.eco - Medida6'!G85,0)+IF('Ahorros EE&amp;eval.eco - Medida7'!$B$8&lt;'Resumen medidas'!$B$8, 'Ahorros EE&amp;eval.eco - Medida7'!G85,0)+IF('Ahorros EE&amp;eval.eco - Medida8'!$B$8&lt;'Resumen medidas'!$B$8,'Ahorros EE&amp;eval.eco - Medida8'!G85,0)+IF('Ahorros EE&amp;eval.eco - Medida9'!$B$8&lt;'Resumen medidas'!$B$8,'Ahorros EE&amp;eval.eco - Medida9'!G85,0)+IF('Ahorros EE&amp;eval.eco - Medida10'!$B$8&lt;'Resumen medidas'!$B$8,'Ahorros EE&amp;eval.eco - Medida10'!G85,0)</f>
        <v>0</v>
      </c>
      <c r="H12" s="111">
        <f>+IF('Ahorros EE&amp;eval.eco - Medida1'!$B$8&lt;'Resumen medidas'!$B$8,'Ahorros EE&amp;eval.eco - Medida1'!H85,0)+IF('Ahorros EE&amp;eval.eco - Medida2'!$B$8&lt;'Resumen medidas'!$B$8,'Ahorros EE&amp;eval.eco - Medida2'!H85,0)+IF('Ahorros EE&amp;eval.eco - Medida3'!$B$8&lt;'Resumen medidas'!$B$8,'Ahorros EE&amp;eval.eco - Medida3'!H85,0)+IF('Ahorros EE&amp;eval.eco - Medida4'!$B$8&lt;'Resumen medidas'!$B$8,'Ahorros EE&amp;eval.eco - Medida4'!H85,0)+IF('Ahorros EE&amp;eval.eco - Medida5'!$B$8&lt;'Resumen medidas'!$B$8,'Ahorros EE&amp;eval.eco - Medida5'!H85,0)+IF('Ahorros EE&amp;eval.eco - Medida6'!$B$8&lt;'Resumen medidas'!$B$8,'Ahorros EE&amp;eval.eco - Medida6'!H85,0)+IF('Ahorros EE&amp;eval.eco - Medida7'!$B$8&lt;'Resumen medidas'!$B$8, 'Ahorros EE&amp;eval.eco - Medida7'!H85,0)+IF('Ahorros EE&amp;eval.eco - Medida8'!$B$8&lt;'Resumen medidas'!$B$8,'Ahorros EE&amp;eval.eco - Medida8'!H85,0)+IF('Ahorros EE&amp;eval.eco - Medida9'!$B$8&lt;'Resumen medidas'!$B$8,'Ahorros EE&amp;eval.eco - Medida9'!H85,0)+IF('Ahorros EE&amp;eval.eco - Medida10'!$B$8&lt;'Resumen medidas'!$B$8,'Ahorros EE&amp;eval.eco - Medida10'!H85,0)</f>
        <v>0</v>
      </c>
      <c r="I12" s="111">
        <f>+IF('Ahorros EE&amp;eval.eco - Medida1'!$B$8&lt;'Resumen medidas'!$B$8,'Ahorros EE&amp;eval.eco - Medida1'!I85,0)+IF('Ahorros EE&amp;eval.eco - Medida2'!$B$8&lt;'Resumen medidas'!$B$8,'Ahorros EE&amp;eval.eco - Medida2'!I85,0)+IF('Ahorros EE&amp;eval.eco - Medida3'!$B$8&lt;'Resumen medidas'!$B$8,'Ahorros EE&amp;eval.eco - Medida3'!I85,0)+IF('Ahorros EE&amp;eval.eco - Medida4'!$B$8&lt;'Resumen medidas'!$B$8,'Ahorros EE&amp;eval.eco - Medida4'!I85,0)+IF('Ahorros EE&amp;eval.eco - Medida5'!$B$8&lt;'Resumen medidas'!$B$8,'Ahorros EE&amp;eval.eco - Medida5'!I85,0)+IF('Ahorros EE&amp;eval.eco - Medida6'!$B$8&lt;'Resumen medidas'!$B$8,'Ahorros EE&amp;eval.eco - Medida6'!I85,0)+IF('Ahorros EE&amp;eval.eco - Medida7'!$B$8&lt;'Resumen medidas'!$B$8, 'Ahorros EE&amp;eval.eco - Medida7'!I85,0)+IF('Ahorros EE&amp;eval.eco - Medida8'!$B$8&lt;'Resumen medidas'!$B$8,'Ahorros EE&amp;eval.eco - Medida8'!I85,0)+IF('Ahorros EE&amp;eval.eco - Medida9'!$B$8&lt;'Resumen medidas'!$B$8,'Ahorros EE&amp;eval.eco - Medida9'!I85,0)+IF('Ahorros EE&amp;eval.eco - Medida10'!$B$8&lt;'Resumen medidas'!$B$8,'Ahorros EE&amp;eval.eco - Medida10'!I85,0)</f>
        <v>0</v>
      </c>
      <c r="J12" s="111">
        <f>+IF('Ahorros EE&amp;eval.eco - Medida1'!$B$8&lt;'Resumen medidas'!$B$8,'Ahorros EE&amp;eval.eco - Medida1'!J85,0)+IF('Ahorros EE&amp;eval.eco - Medida2'!$B$8&lt;'Resumen medidas'!$B$8,'Ahorros EE&amp;eval.eco - Medida2'!J85,0)+IF('Ahorros EE&amp;eval.eco - Medida3'!$B$8&lt;'Resumen medidas'!$B$8,'Ahorros EE&amp;eval.eco - Medida3'!J85,0)+IF('Ahorros EE&amp;eval.eco - Medida4'!$B$8&lt;'Resumen medidas'!$B$8,'Ahorros EE&amp;eval.eco - Medida4'!J85,0)+IF('Ahorros EE&amp;eval.eco - Medida5'!$B$8&lt;'Resumen medidas'!$B$8,'Ahorros EE&amp;eval.eco - Medida5'!J85,0)+IF('Ahorros EE&amp;eval.eco - Medida6'!$B$8&lt;'Resumen medidas'!$B$8,'Ahorros EE&amp;eval.eco - Medida6'!J85,0)+IF('Ahorros EE&amp;eval.eco - Medida7'!$B$8&lt;'Resumen medidas'!$B$8, 'Ahorros EE&amp;eval.eco - Medida7'!J85,0)+IF('Ahorros EE&amp;eval.eco - Medida8'!$B$8&lt;'Resumen medidas'!$B$8,'Ahorros EE&amp;eval.eco - Medida8'!J85,0)+IF('Ahorros EE&amp;eval.eco - Medida9'!$B$8&lt;'Resumen medidas'!$B$8,'Ahorros EE&amp;eval.eco - Medida9'!J85,0)+IF('Ahorros EE&amp;eval.eco - Medida10'!$B$8&lt;'Resumen medidas'!$B$8,'Ahorros EE&amp;eval.eco - Medida10'!J85,0)</f>
        <v>0</v>
      </c>
      <c r="K12" s="111">
        <f>+IF('Ahorros EE&amp;eval.eco - Medida1'!$B$8&lt;'Resumen medidas'!$B$8,'Ahorros EE&amp;eval.eco - Medida1'!K85,0)+IF('Ahorros EE&amp;eval.eco - Medida2'!$B$8&lt;'Resumen medidas'!$B$8,'Ahorros EE&amp;eval.eco - Medida2'!K85,0)+IF('Ahorros EE&amp;eval.eco - Medida3'!$B$8&lt;'Resumen medidas'!$B$8,'Ahorros EE&amp;eval.eco - Medida3'!K85,0)+IF('Ahorros EE&amp;eval.eco - Medida4'!$B$8&lt;'Resumen medidas'!$B$8,'Ahorros EE&amp;eval.eco - Medida4'!K85,0)+IF('Ahorros EE&amp;eval.eco - Medida5'!$B$8&lt;'Resumen medidas'!$B$8,'Ahorros EE&amp;eval.eco - Medida5'!K85,0)+IF('Ahorros EE&amp;eval.eco - Medida6'!$B$8&lt;'Resumen medidas'!$B$8,'Ahorros EE&amp;eval.eco - Medida6'!K85,0)+IF('Ahorros EE&amp;eval.eco - Medida7'!$B$8&lt;'Resumen medidas'!$B$8, 'Ahorros EE&amp;eval.eco - Medida7'!K85,0)+IF('Ahorros EE&amp;eval.eco - Medida8'!$B$8&lt;'Resumen medidas'!$B$8,'Ahorros EE&amp;eval.eco - Medida8'!K85,0)+IF('Ahorros EE&amp;eval.eco - Medida9'!$B$8&lt;'Resumen medidas'!$B$8,'Ahorros EE&amp;eval.eco - Medida9'!K85,0)+IF('Ahorros EE&amp;eval.eco - Medida10'!$B$8&lt;'Resumen medidas'!$B$8,'Ahorros EE&amp;eval.eco - Medida10'!K85,0)</f>
        <v>0</v>
      </c>
      <c r="L12" s="111">
        <f>+IF('Ahorros EE&amp;eval.eco - Medida1'!$B$8&lt;'Resumen medidas'!$B$8,'Ahorros EE&amp;eval.eco - Medida1'!L85,0)+IF('Ahorros EE&amp;eval.eco - Medida2'!$B$8&lt;'Resumen medidas'!$B$8,'Ahorros EE&amp;eval.eco - Medida2'!L85,0)+IF('Ahorros EE&amp;eval.eco - Medida3'!$B$8&lt;'Resumen medidas'!$B$8,'Ahorros EE&amp;eval.eco - Medida3'!L85,0)+IF('Ahorros EE&amp;eval.eco - Medida4'!$B$8&lt;'Resumen medidas'!$B$8,'Ahorros EE&amp;eval.eco - Medida4'!L85,0)+IF('Ahorros EE&amp;eval.eco - Medida5'!$B$8&lt;'Resumen medidas'!$B$8,'Ahorros EE&amp;eval.eco - Medida5'!L85,0)+IF('Ahorros EE&amp;eval.eco - Medida6'!$B$8&lt;'Resumen medidas'!$B$8,'Ahorros EE&amp;eval.eco - Medida6'!L85,0)+IF('Ahorros EE&amp;eval.eco - Medida7'!$B$8&lt;'Resumen medidas'!$B$8, 'Ahorros EE&amp;eval.eco - Medida7'!L85,0)+IF('Ahorros EE&amp;eval.eco - Medida8'!$B$8&lt;'Resumen medidas'!$B$8,'Ahorros EE&amp;eval.eco - Medida8'!L85,0)+IF('Ahorros EE&amp;eval.eco - Medida9'!$B$8&lt;'Resumen medidas'!$B$8,'Ahorros EE&amp;eval.eco - Medida9'!L85,0)+IF('Ahorros EE&amp;eval.eco - Medida10'!$B$8&lt;'Resumen medidas'!$B$8,'Ahorros EE&amp;eval.eco - Medida10'!L85,0)</f>
        <v>0</v>
      </c>
      <c r="M12" s="111">
        <f>+IF('Ahorros EE&amp;eval.eco - Medida1'!$B$8&lt;'Resumen medidas'!$B$8,'Ahorros EE&amp;eval.eco - Medida1'!M85,0)+IF('Ahorros EE&amp;eval.eco - Medida2'!$B$8&lt;'Resumen medidas'!$B$8,'Ahorros EE&amp;eval.eco - Medida2'!M85,0)+IF('Ahorros EE&amp;eval.eco - Medida3'!$B$8&lt;'Resumen medidas'!$B$8,'Ahorros EE&amp;eval.eco - Medida3'!M85,0)+IF('Ahorros EE&amp;eval.eco - Medida4'!$B$8&lt;'Resumen medidas'!$B$8,'Ahorros EE&amp;eval.eco - Medida4'!M85,0)+IF('Ahorros EE&amp;eval.eco - Medida5'!$B$8&lt;'Resumen medidas'!$B$8,'Ahorros EE&amp;eval.eco - Medida5'!M85,0)+IF('Ahorros EE&amp;eval.eco - Medida6'!$B$8&lt;'Resumen medidas'!$B$8,'Ahorros EE&amp;eval.eco - Medida6'!M85,0)+IF('Ahorros EE&amp;eval.eco - Medida7'!$B$8&lt;'Resumen medidas'!$B$8, 'Ahorros EE&amp;eval.eco - Medida7'!M85,0)+IF('Ahorros EE&amp;eval.eco - Medida8'!$B$8&lt;'Resumen medidas'!$B$8,'Ahorros EE&amp;eval.eco - Medida8'!M85,0)+IF('Ahorros EE&amp;eval.eco - Medida9'!$B$8&lt;'Resumen medidas'!$B$8,'Ahorros EE&amp;eval.eco - Medida9'!M85,0)+IF('Ahorros EE&amp;eval.eco - Medida10'!$B$8&lt;'Resumen medidas'!$B$8,'Ahorros EE&amp;eval.eco - Medida10'!M85,0)</f>
        <v>0</v>
      </c>
      <c r="N12" s="111">
        <f>+IF('Ahorros EE&amp;eval.eco - Medida1'!$B$8&lt;'Resumen medidas'!$B$8,'Ahorros EE&amp;eval.eco - Medida1'!N85,0)+IF('Ahorros EE&amp;eval.eco - Medida2'!$B$8&lt;'Resumen medidas'!$B$8,'Ahorros EE&amp;eval.eco - Medida2'!N85,0)+IF('Ahorros EE&amp;eval.eco - Medida3'!$B$8&lt;'Resumen medidas'!$B$8,'Ahorros EE&amp;eval.eco - Medida3'!N85,0)+IF('Ahorros EE&amp;eval.eco - Medida4'!$B$8&lt;'Resumen medidas'!$B$8,'Ahorros EE&amp;eval.eco - Medida4'!N85,0)+IF('Ahorros EE&amp;eval.eco - Medida5'!$B$8&lt;'Resumen medidas'!$B$8,'Ahorros EE&amp;eval.eco - Medida5'!N85,0)+IF('Ahorros EE&amp;eval.eco - Medida6'!$B$8&lt;'Resumen medidas'!$B$8,'Ahorros EE&amp;eval.eco - Medida6'!N85,0)+IF('Ahorros EE&amp;eval.eco - Medida7'!$B$8&lt;'Resumen medidas'!$B$8, 'Ahorros EE&amp;eval.eco - Medida7'!N85,0)+IF('Ahorros EE&amp;eval.eco - Medida8'!$B$8&lt;'Resumen medidas'!$B$8,'Ahorros EE&amp;eval.eco - Medida8'!N85,0)+IF('Ahorros EE&amp;eval.eco - Medida9'!$B$8&lt;'Resumen medidas'!$B$8,'Ahorros EE&amp;eval.eco - Medida9'!N85,0)+IF('Ahorros EE&amp;eval.eco - Medida10'!$B$8&lt;'Resumen medidas'!$B$8,'Ahorros EE&amp;eval.eco - Medida10'!N85,0)</f>
        <v>0</v>
      </c>
      <c r="O12" s="111">
        <f>+IF('Ahorros EE&amp;eval.eco - Medida1'!$B$8&lt;'Resumen medidas'!$B$8,'Ahorros EE&amp;eval.eco - Medida1'!O85,0)+IF('Ahorros EE&amp;eval.eco - Medida2'!$B$8&lt;'Resumen medidas'!$B$8,'Ahorros EE&amp;eval.eco - Medida2'!O85,0)+IF('Ahorros EE&amp;eval.eco - Medida3'!$B$8&lt;'Resumen medidas'!$B$8,'Ahorros EE&amp;eval.eco - Medida3'!O85,0)+IF('Ahorros EE&amp;eval.eco - Medida4'!$B$8&lt;'Resumen medidas'!$B$8,'Ahorros EE&amp;eval.eco - Medida4'!O85,0)+IF('Ahorros EE&amp;eval.eco - Medida5'!$B$8&lt;'Resumen medidas'!$B$8,'Ahorros EE&amp;eval.eco - Medida5'!O85,0)+IF('Ahorros EE&amp;eval.eco - Medida6'!$B$8&lt;'Resumen medidas'!$B$8,'Ahorros EE&amp;eval.eco - Medida6'!O85,0)+IF('Ahorros EE&amp;eval.eco - Medida7'!$B$8&lt;'Resumen medidas'!$B$8, 'Ahorros EE&amp;eval.eco - Medida7'!O85,0)+IF('Ahorros EE&amp;eval.eco - Medida8'!$B$8&lt;'Resumen medidas'!$B$8,'Ahorros EE&amp;eval.eco - Medida8'!O85,0)+IF('Ahorros EE&amp;eval.eco - Medida9'!$B$8&lt;'Resumen medidas'!$B$8,'Ahorros EE&amp;eval.eco - Medida9'!O85,0)+IF('Ahorros EE&amp;eval.eco - Medida10'!$B$8&lt;'Resumen medidas'!$B$8,'Ahorros EE&amp;eval.eco - Medida10'!O85,0)</f>
        <v>0</v>
      </c>
      <c r="P12" s="111">
        <f>+IF('Ahorros EE&amp;eval.eco - Medida1'!$B$8&lt;'Resumen medidas'!$B$8,'Ahorros EE&amp;eval.eco - Medida1'!P85,0)+IF('Ahorros EE&amp;eval.eco - Medida2'!$B$8&lt;'Resumen medidas'!$B$8,'Ahorros EE&amp;eval.eco - Medida2'!P85,0)+IF('Ahorros EE&amp;eval.eco - Medida3'!$B$8&lt;'Resumen medidas'!$B$8,'Ahorros EE&amp;eval.eco - Medida3'!P85,0)+IF('Ahorros EE&amp;eval.eco - Medida4'!$B$8&lt;'Resumen medidas'!$B$8,'Ahorros EE&amp;eval.eco - Medida4'!P85,0)+IF('Ahorros EE&amp;eval.eco - Medida5'!$B$8&lt;'Resumen medidas'!$B$8,'Ahorros EE&amp;eval.eco - Medida5'!P85,0)+IF('Ahorros EE&amp;eval.eco - Medida6'!$B$8&lt;'Resumen medidas'!$B$8,'Ahorros EE&amp;eval.eco - Medida6'!P85,0)+IF('Ahorros EE&amp;eval.eco - Medida7'!$B$8&lt;'Resumen medidas'!$B$8, 'Ahorros EE&amp;eval.eco - Medida7'!P85,0)+IF('Ahorros EE&amp;eval.eco - Medida8'!$B$8&lt;'Resumen medidas'!$B$8,'Ahorros EE&amp;eval.eco - Medida8'!P85,0)+IF('Ahorros EE&amp;eval.eco - Medida9'!$B$8&lt;'Resumen medidas'!$B$8,'Ahorros EE&amp;eval.eco - Medida9'!P85,0)+IF('Ahorros EE&amp;eval.eco - Medida10'!$B$8&lt;'Resumen medidas'!$B$8,'Ahorros EE&amp;eval.eco - Medida10'!P85,0)</f>
        <v>0</v>
      </c>
      <c r="Q12" s="111">
        <f>+IF('Ahorros EE&amp;eval.eco - Medida1'!$B$8&lt;'Resumen medidas'!$B$8,'Ahorros EE&amp;eval.eco - Medida1'!Q85,0)+IF('Ahorros EE&amp;eval.eco - Medida2'!$B$8&lt;'Resumen medidas'!$B$8,'Ahorros EE&amp;eval.eco - Medida2'!Q85,0)+IF('Ahorros EE&amp;eval.eco - Medida3'!$B$8&lt;'Resumen medidas'!$B$8,'Ahorros EE&amp;eval.eco - Medida3'!Q85,0)+IF('Ahorros EE&amp;eval.eco - Medida4'!$B$8&lt;'Resumen medidas'!$B$8,'Ahorros EE&amp;eval.eco - Medida4'!Q85,0)+IF('Ahorros EE&amp;eval.eco - Medida5'!$B$8&lt;'Resumen medidas'!$B$8,'Ahorros EE&amp;eval.eco - Medida5'!Q85,0)+IF('Ahorros EE&amp;eval.eco - Medida6'!$B$8&lt;'Resumen medidas'!$B$8,'Ahorros EE&amp;eval.eco - Medida6'!Q85,0)+IF('Ahorros EE&amp;eval.eco - Medida7'!$B$8&lt;'Resumen medidas'!$B$8, 'Ahorros EE&amp;eval.eco - Medida7'!Q85,0)+IF('Ahorros EE&amp;eval.eco - Medida8'!$B$8&lt;'Resumen medidas'!$B$8,'Ahorros EE&amp;eval.eco - Medida8'!Q85,0)+IF('Ahorros EE&amp;eval.eco - Medida9'!$B$8&lt;'Resumen medidas'!$B$8,'Ahorros EE&amp;eval.eco - Medida9'!Q85,0)+IF('Ahorros EE&amp;eval.eco - Medida10'!$B$8&lt;'Resumen medidas'!$B$8,'Ahorros EE&amp;eval.eco - Medida10'!Q85,0)</f>
        <v>0</v>
      </c>
      <c r="R12" s="111">
        <f>+IF('Ahorros EE&amp;eval.eco - Medida1'!$B$8&lt;'Resumen medidas'!$B$8,'Ahorros EE&amp;eval.eco - Medida1'!R85,0)+IF('Ahorros EE&amp;eval.eco - Medida2'!$B$8&lt;'Resumen medidas'!$B$8,'Ahorros EE&amp;eval.eco - Medida2'!R85,0)+IF('Ahorros EE&amp;eval.eco - Medida3'!$B$8&lt;'Resumen medidas'!$B$8,'Ahorros EE&amp;eval.eco - Medida3'!R85,0)+IF('Ahorros EE&amp;eval.eco - Medida4'!$B$8&lt;'Resumen medidas'!$B$8,'Ahorros EE&amp;eval.eco - Medida4'!R85,0)+IF('Ahorros EE&amp;eval.eco - Medida5'!$B$8&lt;'Resumen medidas'!$B$8,'Ahorros EE&amp;eval.eco - Medida5'!R85,0)+IF('Ahorros EE&amp;eval.eco - Medida6'!$B$8&lt;'Resumen medidas'!$B$8,'Ahorros EE&amp;eval.eco - Medida6'!R85,0)+IF('Ahorros EE&amp;eval.eco - Medida7'!$B$8&lt;'Resumen medidas'!$B$8, 'Ahorros EE&amp;eval.eco - Medida7'!R85,0)+IF('Ahorros EE&amp;eval.eco - Medida8'!$B$8&lt;'Resumen medidas'!$B$8,'Ahorros EE&amp;eval.eco - Medida8'!R85,0)+IF('Ahorros EE&amp;eval.eco - Medida9'!$B$8&lt;'Resumen medidas'!$B$8,'Ahorros EE&amp;eval.eco - Medida9'!R85,0)+IF('Ahorros EE&amp;eval.eco - Medida10'!$B$8&lt;'Resumen medidas'!$B$8,'Ahorros EE&amp;eval.eco - Medida10'!R85,0)</f>
        <v>0</v>
      </c>
      <c r="S12" s="111">
        <f>+IF('Ahorros EE&amp;eval.eco - Medida1'!$B$8&lt;'Resumen medidas'!$B$8,'Ahorros EE&amp;eval.eco - Medida1'!S85,0)+IF('Ahorros EE&amp;eval.eco - Medida2'!$B$8&lt;'Resumen medidas'!$B$8,'Ahorros EE&amp;eval.eco - Medida2'!S85,0)+IF('Ahorros EE&amp;eval.eco - Medida3'!$B$8&lt;'Resumen medidas'!$B$8,'Ahorros EE&amp;eval.eco - Medida3'!S85,0)+IF('Ahorros EE&amp;eval.eco - Medida4'!$B$8&lt;'Resumen medidas'!$B$8,'Ahorros EE&amp;eval.eco - Medida4'!S85,0)+IF('Ahorros EE&amp;eval.eco - Medida5'!$B$8&lt;'Resumen medidas'!$B$8,'Ahorros EE&amp;eval.eco - Medida5'!S85,0)+IF('Ahorros EE&amp;eval.eco - Medida6'!$B$8&lt;'Resumen medidas'!$B$8,'Ahorros EE&amp;eval.eco - Medida6'!S85,0)+IF('Ahorros EE&amp;eval.eco - Medida7'!$B$8&lt;'Resumen medidas'!$B$8, 'Ahorros EE&amp;eval.eco - Medida7'!S85,0)+IF('Ahorros EE&amp;eval.eco - Medida8'!$B$8&lt;'Resumen medidas'!$B$8,'Ahorros EE&amp;eval.eco - Medida8'!S85,0)+IF('Ahorros EE&amp;eval.eco - Medida9'!$B$8&lt;'Resumen medidas'!$B$8,'Ahorros EE&amp;eval.eco - Medida9'!S85,0)+IF('Ahorros EE&amp;eval.eco - Medida10'!$B$8&lt;'Resumen medidas'!$B$8,'Ahorros EE&amp;eval.eco - Medida10'!S85,0)</f>
        <v>0</v>
      </c>
      <c r="T12" s="111">
        <f>+IF('Ahorros EE&amp;eval.eco - Medida1'!$B$8&lt;'Resumen medidas'!$B$8,'Ahorros EE&amp;eval.eco - Medida1'!T85,0)+IF('Ahorros EE&amp;eval.eco - Medida2'!$B$8&lt;'Resumen medidas'!$B$8,'Ahorros EE&amp;eval.eco - Medida2'!T85,0)+IF('Ahorros EE&amp;eval.eco - Medida3'!$B$8&lt;'Resumen medidas'!$B$8,'Ahorros EE&amp;eval.eco - Medida3'!T85,0)+IF('Ahorros EE&amp;eval.eco - Medida4'!$B$8&lt;'Resumen medidas'!$B$8,'Ahorros EE&amp;eval.eco - Medida4'!T85,0)+IF('Ahorros EE&amp;eval.eco - Medida5'!$B$8&lt;'Resumen medidas'!$B$8,'Ahorros EE&amp;eval.eco - Medida5'!T85,0)+IF('Ahorros EE&amp;eval.eco - Medida6'!$B$8&lt;'Resumen medidas'!$B$8,'Ahorros EE&amp;eval.eco - Medida6'!T85,0)+IF('Ahorros EE&amp;eval.eco - Medida7'!$B$8&lt;'Resumen medidas'!$B$8, 'Ahorros EE&amp;eval.eco - Medida7'!T85,0)+IF('Ahorros EE&amp;eval.eco - Medida8'!$B$8&lt;'Resumen medidas'!$B$8,'Ahorros EE&amp;eval.eco - Medida8'!T85,0)+IF('Ahorros EE&amp;eval.eco - Medida9'!$B$8&lt;'Resumen medidas'!$B$8,'Ahorros EE&amp;eval.eco - Medida9'!T85,0)+IF('Ahorros EE&amp;eval.eco - Medida10'!$B$8&lt;'Resumen medidas'!$B$8,'Ahorros EE&amp;eval.eco - Medida10'!T85,0)</f>
        <v>0</v>
      </c>
      <c r="U12" s="111">
        <f>+IF('Ahorros EE&amp;eval.eco - Medida1'!$B$8&lt;'Resumen medidas'!$B$8,'Ahorros EE&amp;eval.eco - Medida1'!U85,0)+IF('Ahorros EE&amp;eval.eco - Medida2'!$B$8&lt;'Resumen medidas'!$B$8,'Ahorros EE&amp;eval.eco - Medida2'!U85,0)+IF('Ahorros EE&amp;eval.eco - Medida3'!$B$8&lt;'Resumen medidas'!$B$8,'Ahorros EE&amp;eval.eco - Medida3'!U85,0)+IF('Ahorros EE&amp;eval.eco - Medida4'!$B$8&lt;'Resumen medidas'!$B$8,'Ahorros EE&amp;eval.eco - Medida4'!U85,0)+IF('Ahorros EE&amp;eval.eco - Medida5'!$B$8&lt;'Resumen medidas'!$B$8,'Ahorros EE&amp;eval.eco - Medida5'!U85,0)+IF('Ahorros EE&amp;eval.eco - Medida6'!$B$8&lt;'Resumen medidas'!$B$8,'Ahorros EE&amp;eval.eco - Medida6'!U85,0)+IF('Ahorros EE&amp;eval.eco - Medida7'!$B$8&lt;'Resumen medidas'!$B$8, 'Ahorros EE&amp;eval.eco - Medida7'!U85,0)+IF('Ahorros EE&amp;eval.eco - Medida8'!$B$8&lt;'Resumen medidas'!$B$8,'Ahorros EE&amp;eval.eco - Medida8'!U85,0)+IF('Ahorros EE&amp;eval.eco - Medida9'!$B$8&lt;'Resumen medidas'!$B$8,'Ahorros EE&amp;eval.eco - Medida9'!U85,0)+IF('Ahorros EE&amp;eval.eco - Medida10'!$B$8&lt;'Resumen medidas'!$B$8,'Ahorros EE&amp;eval.eco - Medida10'!U85,0)</f>
        <v>0</v>
      </c>
      <c r="V12" s="111">
        <f>+IF('Ahorros EE&amp;eval.eco - Medida1'!$B$8&lt;'Resumen medidas'!$B$8,'Ahorros EE&amp;eval.eco - Medida1'!V85,0)+IF('Ahorros EE&amp;eval.eco - Medida2'!$B$8&lt;'Resumen medidas'!$B$8,'Ahorros EE&amp;eval.eco - Medida2'!V85,0)+IF('Ahorros EE&amp;eval.eco - Medida3'!$B$8&lt;'Resumen medidas'!$B$8,'Ahorros EE&amp;eval.eco - Medida3'!V85,0)+IF('Ahorros EE&amp;eval.eco - Medida4'!$B$8&lt;'Resumen medidas'!$B$8,'Ahorros EE&amp;eval.eco - Medida4'!V85,0)+IF('Ahorros EE&amp;eval.eco - Medida5'!$B$8&lt;'Resumen medidas'!$B$8,'Ahorros EE&amp;eval.eco - Medida5'!V85,0)+IF('Ahorros EE&amp;eval.eco - Medida6'!$B$8&lt;'Resumen medidas'!$B$8,'Ahorros EE&amp;eval.eco - Medida6'!V85,0)+IF('Ahorros EE&amp;eval.eco - Medida7'!$B$8&lt;'Resumen medidas'!$B$8, 'Ahorros EE&amp;eval.eco - Medida7'!V85,0)+IF('Ahorros EE&amp;eval.eco - Medida8'!$B$8&lt;'Resumen medidas'!$B$8,'Ahorros EE&amp;eval.eco - Medida8'!V85,0)+IF('Ahorros EE&amp;eval.eco - Medida9'!$B$8&lt;'Resumen medidas'!$B$8,'Ahorros EE&amp;eval.eco - Medida9'!V85,0)+IF('Ahorros EE&amp;eval.eco - Medida10'!$B$8&lt;'Resumen medidas'!$B$8,'Ahorros EE&amp;eval.eco - Medida10'!V85,0)</f>
        <v>0</v>
      </c>
      <c r="W12" s="111">
        <f>+IF('Ahorros EE&amp;eval.eco - Medida1'!$B$8&lt;'Resumen medidas'!$B$8,'Ahorros EE&amp;eval.eco - Medida1'!W85,0)+IF('Ahorros EE&amp;eval.eco - Medida2'!$B$8&lt;'Resumen medidas'!$B$8,'Ahorros EE&amp;eval.eco - Medida2'!W85,0)+IF('Ahorros EE&amp;eval.eco - Medida3'!$B$8&lt;'Resumen medidas'!$B$8,'Ahorros EE&amp;eval.eco - Medida3'!W85,0)+IF('Ahorros EE&amp;eval.eco - Medida4'!$B$8&lt;'Resumen medidas'!$B$8,'Ahorros EE&amp;eval.eco - Medida4'!W85,0)+IF('Ahorros EE&amp;eval.eco - Medida5'!$B$8&lt;'Resumen medidas'!$B$8,'Ahorros EE&amp;eval.eco - Medida5'!W85,0)+IF('Ahorros EE&amp;eval.eco - Medida6'!$B$8&lt;'Resumen medidas'!$B$8,'Ahorros EE&amp;eval.eco - Medida6'!W85,0)+IF('Ahorros EE&amp;eval.eco - Medida7'!$B$8&lt;'Resumen medidas'!$B$8, 'Ahorros EE&amp;eval.eco - Medida7'!W85,0)+IF('Ahorros EE&amp;eval.eco - Medida8'!$B$8&lt;'Resumen medidas'!$B$8,'Ahorros EE&amp;eval.eco - Medida8'!W85,0)+IF('Ahorros EE&amp;eval.eco - Medida9'!$B$8&lt;'Resumen medidas'!$B$8,'Ahorros EE&amp;eval.eco - Medida9'!W85,0)+IF('Ahorros EE&amp;eval.eco - Medida10'!$B$8&lt;'Resumen medidas'!$B$8,'Ahorros EE&amp;eval.eco - Medida10'!W85,0)</f>
        <v>0</v>
      </c>
      <c r="X12" s="111">
        <f>+IF('Ahorros EE&amp;eval.eco - Medida1'!$B$8&lt;'Resumen medidas'!$B$8,'Ahorros EE&amp;eval.eco - Medida1'!X85,0)+IF('Ahorros EE&amp;eval.eco - Medida2'!$B$8&lt;'Resumen medidas'!$B$8,'Ahorros EE&amp;eval.eco - Medida2'!X85,0)+IF('Ahorros EE&amp;eval.eco - Medida3'!$B$8&lt;'Resumen medidas'!$B$8,'Ahorros EE&amp;eval.eco - Medida3'!X85,0)+IF('Ahorros EE&amp;eval.eco - Medida4'!$B$8&lt;'Resumen medidas'!$B$8,'Ahorros EE&amp;eval.eco - Medida4'!X85,0)+IF('Ahorros EE&amp;eval.eco - Medida5'!$B$8&lt;'Resumen medidas'!$B$8,'Ahorros EE&amp;eval.eco - Medida5'!X85,0)+IF('Ahorros EE&amp;eval.eco - Medida6'!$B$8&lt;'Resumen medidas'!$B$8,'Ahorros EE&amp;eval.eco - Medida6'!X85,0)+IF('Ahorros EE&amp;eval.eco - Medida7'!$B$8&lt;'Resumen medidas'!$B$8, 'Ahorros EE&amp;eval.eco - Medida7'!X85,0)+IF('Ahorros EE&amp;eval.eco - Medida8'!$B$8&lt;'Resumen medidas'!$B$8,'Ahorros EE&amp;eval.eco - Medida8'!X85,0)+IF('Ahorros EE&amp;eval.eco - Medida9'!$B$8&lt;'Resumen medidas'!$B$8,'Ahorros EE&amp;eval.eco - Medida9'!X85,0)+IF('Ahorros EE&amp;eval.eco - Medida10'!$B$8&lt;'Resumen medidas'!$B$8,'Ahorros EE&amp;eval.eco - Medida10'!X85,0)</f>
        <v>0</v>
      </c>
      <c r="Y12" s="111">
        <f>+IF('Ahorros EE&amp;eval.eco - Medida1'!$B$8&lt;'Resumen medidas'!$B$8,'Ahorros EE&amp;eval.eco - Medida1'!Y85,0)+IF('Ahorros EE&amp;eval.eco - Medida2'!$B$8&lt;'Resumen medidas'!$B$8,'Ahorros EE&amp;eval.eco - Medida2'!Y85,0)+IF('Ahorros EE&amp;eval.eco - Medida3'!$B$8&lt;'Resumen medidas'!$B$8,'Ahorros EE&amp;eval.eco - Medida3'!Y85,0)+IF('Ahorros EE&amp;eval.eco - Medida4'!$B$8&lt;'Resumen medidas'!$B$8,'Ahorros EE&amp;eval.eco - Medida4'!Y85,0)+IF('Ahorros EE&amp;eval.eco - Medida5'!$B$8&lt;'Resumen medidas'!$B$8,'Ahorros EE&amp;eval.eco - Medida5'!Y85,0)+IF('Ahorros EE&amp;eval.eco - Medida6'!$B$8&lt;'Resumen medidas'!$B$8,'Ahorros EE&amp;eval.eco - Medida6'!Y85,0)+IF('Ahorros EE&amp;eval.eco - Medida7'!$B$8&lt;'Resumen medidas'!$B$8, 'Ahorros EE&amp;eval.eco - Medida7'!Y85,0)+IF('Ahorros EE&amp;eval.eco - Medida8'!$B$8&lt;'Resumen medidas'!$B$8,'Ahorros EE&amp;eval.eco - Medida8'!Y85,0)+IF('Ahorros EE&amp;eval.eco - Medida9'!$B$8&lt;'Resumen medidas'!$B$8,'Ahorros EE&amp;eval.eco - Medida9'!Y85,0)+IF('Ahorros EE&amp;eval.eco - Medida10'!$B$8&lt;'Resumen medidas'!$B$8,'Ahorros EE&amp;eval.eco - Medida10'!Y85,0)</f>
        <v>0</v>
      </c>
      <c r="Z12" s="111">
        <f>+IF('Ahorros EE&amp;eval.eco - Medida1'!$B$8&lt;'Resumen medidas'!$B$8,'Ahorros EE&amp;eval.eco - Medida1'!Z85,0)+IF('Ahorros EE&amp;eval.eco - Medida2'!$B$8&lt;'Resumen medidas'!$B$8,'Ahorros EE&amp;eval.eco - Medida2'!Z85,0)+IF('Ahorros EE&amp;eval.eco - Medida3'!$B$8&lt;'Resumen medidas'!$B$8,'Ahorros EE&amp;eval.eco - Medida3'!Z85,0)+IF('Ahorros EE&amp;eval.eco - Medida4'!$B$8&lt;'Resumen medidas'!$B$8,'Ahorros EE&amp;eval.eco - Medida4'!Z85,0)+IF('Ahorros EE&amp;eval.eco - Medida5'!$B$8&lt;'Resumen medidas'!$B$8,'Ahorros EE&amp;eval.eco - Medida5'!Z85,0)+IF('Ahorros EE&amp;eval.eco - Medida6'!$B$8&lt;'Resumen medidas'!$B$8,'Ahorros EE&amp;eval.eco - Medida6'!Z85,0)+IF('Ahorros EE&amp;eval.eco - Medida7'!$B$8&lt;'Resumen medidas'!$B$8, 'Ahorros EE&amp;eval.eco - Medida7'!Z85,0)+IF('Ahorros EE&amp;eval.eco - Medida8'!$B$8&lt;'Resumen medidas'!$B$8,'Ahorros EE&amp;eval.eco - Medida8'!Z85,0)+IF('Ahorros EE&amp;eval.eco - Medida9'!$B$8&lt;'Resumen medidas'!$B$8,'Ahorros EE&amp;eval.eco - Medida9'!Z85,0)+IF('Ahorros EE&amp;eval.eco - Medida10'!$B$8&lt;'Resumen medidas'!$B$8,'Ahorros EE&amp;eval.eco - Medida10'!Z85,0)</f>
        <v>0</v>
      </c>
      <c r="AA12" s="111">
        <f>+IF('Ahorros EE&amp;eval.eco - Medida1'!$B$8&lt;'Resumen medidas'!$B$8,'Ahorros EE&amp;eval.eco - Medida1'!AA85,0)+IF('Ahorros EE&amp;eval.eco - Medida2'!$B$8&lt;'Resumen medidas'!$B$8,'Ahorros EE&amp;eval.eco - Medida2'!AA85,0)+IF('Ahorros EE&amp;eval.eco - Medida3'!$B$8&lt;'Resumen medidas'!$B$8,'Ahorros EE&amp;eval.eco - Medida3'!AA85,0)+IF('Ahorros EE&amp;eval.eco - Medida4'!$B$8&lt;'Resumen medidas'!$B$8,'Ahorros EE&amp;eval.eco - Medida4'!AA85,0)+IF('Ahorros EE&amp;eval.eco - Medida5'!$B$8&lt;'Resumen medidas'!$B$8,'Ahorros EE&amp;eval.eco - Medida5'!AA85,0)+IF('Ahorros EE&amp;eval.eco - Medida6'!$B$8&lt;'Resumen medidas'!$B$8,'Ahorros EE&amp;eval.eco - Medida6'!AA85,0)+IF('Ahorros EE&amp;eval.eco - Medida7'!$B$8&lt;'Resumen medidas'!$B$8, 'Ahorros EE&amp;eval.eco - Medida7'!AA85,0)+IF('Ahorros EE&amp;eval.eco - Medida8'!$B$8&lt;'Resumen medidas'!$B$8,'Ahorros EE&amp;eval.eco - Medida8'!AA85,0)+IF('Ahorros EE&amp;eval.eco - Medida9'!$B$8&lt;'Resumen medidas'!$B$8,'Ahorros EE&amp;eval.eco - Medida9'!AA85,0)+IF('Ahorros EE&amp;eval.eco - Medida10'!$B$8&lt;'Resumen medidas'!$B$8,'Ahorros EE&amp;eval.eco - Medida10'!AA85,0)</f>
        <v>0</v>
      </c>
      <c r="AB12" s="32"/>
      <c r="AC12" s="32"/>
      <c r="AD12" s="32"/>
      <c r="AE12" s="32"/>
      <c r="AF12" s="32"/>
      <c r="AG12" s="32"/>
    </row>
    <row r="13" spans="1:33" x14ac:dyDescent="0.25">
      <c r="A13" s="61" t="s">
        <v>102</v>
      </c>
      <c r="B13" s="111">
        <f>+NPV(10%,C12:AA12)</f>
        <v>0</v>
      </c>
      <c r="AB13" s="32"/>
      <c r="AC13" s="32"/>
      <c r="AD13" s="32"/>
      <c r="AE13" s="32"/>
      <c r="AF13" s="32"/>
      <c r="AG13" s="32"/>
    </row>
    <row r="14" spans="1:33" x14ac:dyDescent="0.25">
      <c r="A14" s="62"/>
      <c r="B14" s="62"/>
      <c r="AB14" s="32"/>
      <c r="AC14" s="32"/>
      <c r="AD14" s="32"/>
      <c r="AE14" s="32"/>
      <c r="AF14" s="32"/>
      <c r="AG14" s="32"/>
    </row>
    <row r="15" spans="1:33" x14ac:dyDescent="0.25">
      <c r="A15" s="63" t="s">
        <v>2</v>
      </c>
      <c r="B15" s="130" t="e">
        <f>-B11/B13</f>
        <v>#DIV/0!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</row>
    <row r="16" spans="1:33" x14ac:dyDescent="0.25">
      <c r="AB16" s="32"/>
      <c r="AC16" s="32"/>
      <c r="AD16" s="32"/>
      <c r="AE16" s="32"/>
      <c r="AF16" s="32"/>
      <c r="AG16" s="32"/>
    </row>
    <row r="17" spans="1:33" x14ac:dyDescent="0.25">
      <c r="AB17" s="32"/>
      <c r="AC17" s="32"/>
      <c r="AD17" s="32"/>
      <c r="AE17" s="32"/>
      <c r="AF17" s="32"/>
      <c r="AG17" s="32"/>
    </row>
    <row r="18" spans="1:33" s="56" customFormat="1" x14ac:dyDescent="0.25">
      <c r="A18" s="126" t="s">
        <v>150</v>
      </c>
      <c r="B18" s="141" t="s">
        <v>151</v>
      </c>
    </row>
    <row r="19" spans="1:33" ht="17.25" customHeight="1" x14ac:dyDescent="0.25">
      <c r="B19" s="150" t="s">
        <v>29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</row>
    <row r="20" spans="1:33" s="57" customFormat="1" x14ac:dyDescent="0.25">
      <c r="B20" s="57">
        <v>0</v>
      </c>
      <c r="C20" s="84">
        <v>1</v>
      </c>
      <c r="D20" s="84">
        <v>2</v>
      </c>
      <c r="E20" s="84">
        <v>3</v>
      </c>
      <c r="F20" s="84">
        <v>4</v>
      </c>
      <c r="G20" s="84">
        <v>5</v>
      </c>
      <c r="H20" s="84">
        <v>6</v>
      </c>
      <c r="I20" s="84">
        <v>7</v>
      </c>
      <c r="J20" s="84">
        <v>8</v>
      </c>
      <c r="K20" s="84">
        <v>9</v>
      </c>
      <c r="L20" s="84">
        <v>10</v>
      </c>
      <c r="M20" s="84">
        <v>11</v>
      </c>
      <c r="N20" s="84">
        <v>12</v>
      </c>
      <c r="O20" s="84">
        <v>13</v>
      </c>
      <c r="P20" s="84">
        <v>14</v>
      </c>
      <c r="Q20" s="84">
        <v>15</v>
      </c>
      <c r="R20" s="84">
        <v>16</v>
      </c>
      <c r="S20" s="84">
        <v>17</v>
      </c>
      <c r="T20" s="84">
        <v>18</v>
      </c>
      <c r="U20" s="84">
        <v>19</v>
      </c>
      <c r="V20" s="84">
        <v>20</v>
      </c>
      <c r="W20" s="84">
        <v>21</v>
      </c>
      <c r="X20" s="84">
        <v>22</v>
      </c>
      <c r="Y20" s="84">
        <v>23</v>
      </c>
      <c r="Z20" s="84">
        <v>24</v>
      </c>
      <c r="AA20" s="84">
        <v>25</v>
      </c>
      <c r="AB20" s="122"/>
      <c r="AC20" s="122"/>
      <c r="AD20" s="122"/>
      <c r="AE20" s="122"/>
      <c r="AF20" s="122"/>
      <c r="AG20" s="122"/>
    </row>
    <row r="21" spans="1:33" s="57" customFormat="1" x14ac:dyDescent="0.25">
      <c r="A21" s="58" t="s">
        <v>100</v>
      </c>
      <c r="B21" s="114">
        <f>+'Ahorros EE&amp;eval.eco - Medida1'!B78+'Ahorros EE&amp;eval.eco - Medida2'!B78+'Ahorros EE&amp;eval.eco - Medida3'!B78+'Ahorros EE&amp;eval.eco - Medida4'!B78+'Ahorros EE&amp;eval.eco - Medida5'!B78+'Ahorros EE&amp;eval.eco - Medida6'!B78+'Ahorros EE&amp;eval.eco - Medida7'!B78+'Ahorros EE&amp;eval.eco - Medida8'!B78+'Ahorros EE&amp;eval.eco - Medida9'!B78+'Ahorros EE&amp;eval.eco - Medida10'!B78</f>
        <v>0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122"/>
      <c r="AC21" s="122"/>
      <c r="AD21" s="122"/>
      <c r="AE21" s="122"/>
      <c r="AF21" s="122"/>
      <c r="AG21" s="122"/>
    </row>
    <row r="22" spans="1:33" x14ac:dyDescent="0.25">
      <c r="A22" s="41" t="s">
        <v>101</v>
      </c>
      <c r="B22" s="59"/>
      <c r="C22" s="111">
        <f>+'Ahorros EE&amp;eval.eco - Medida1'!C85+'Ahorros EE&amp;eval.eco - Medida2'!C85+'Ahorros EE&amp;eval.eco - Medida3'!C85+'Ahorros EE&amp;eval.eco - Medida4'!C85+'Ahorros EE&amp;eval.eco - Medida5'!C85+'Ahorros EE&amp;eval.eco - Medida6'!C85+'Ahorros EE&amp;eval.eco - Medida7'!C85+'Ahorros EE&amp;eval.eco - Medida8'!C85+'Ahorros EE&amp;eval.eco - Medida9'!C85+'Ahorros EE&amp;eval.eco - Medida10'!C85</f>
        <v>0</v>
      </c>
      <c r="D22" s="111">
        <f>+'Ahorros EE&amp;eval.eco - Medida1'!D85+'Ahorros EE&amp;eval.eco - Medida2'!D85+'Ahorros EE&amp;eval.eco - Medida3'!D85+'Ahorros EE&amp;eval.eco - Medida4'!D85+'Ahorros EE&amp;eval.eco - Medida5'!D85+'Ahorros EE&amp;eval.eco - Medida6'!D85+'Ahorros EE&amp;eval.eco - Medida7'!D85+'Ahorros EE&amp;eval.eco - Medida8'!D85+'Ahorros EE&amp;eval.eco - Medida9'!D85+'Ahorros EE&amp;eval.eco - Medida10'!D85</f>
        <v>0</v>
      </c>
      <c r="E22" s="111">
        <f>+'Ahorros EE&amp;eval.eco - Medida1'!E85+'Ahorros EE&amp;eval.eco - Medida2'!E85+'Ahorros EE&amp;eval.eco - Medida3'!E85+'Ahorros EE&amp;eval.eco - Medida4'!E85+'Ahorros EE&amp;eval.eco - Medida5'!E85+'Ahorros EE&amp;eval.eco - Medida6'!E85+'Ahorros EE&amp;eval.eco - Medida7'!E85+'Ahorros EE&amp;eval.eco - Medida8'!E85+'Ahorros EE&amp;eval.eco - Medida9'!E85+'Ahorros EE&amp;eval.eco - Medida10'!E85</f>
        <v>0</v>
      </c>
      <c r="F22" s="111">
        <f>+'Ahorros EE&amp;eval.eco - Medida1'!F85+'Ahorros EE&amp;eval.eco - Medida2'!F85+'Ahorros EE&amp;eval.eco - Medida3'!F85+'Ahorros EE&amp;eval.eco - Medida4'!F85+'Ahorros EE&amp;eval.eco - Medida5'!F85+'Ahorros EE&amp;eval.eco - Medida6'!F85+'Ahorros EE&amp;eval.eco - Medida7'!F85+'Ahorros EE&amp;eval.eco - Medida8'!F85+'Ahorros EE&amp;eval.eco - Medida9'!F85+'Ahorros EE&amp;eval.eco - Medida10'!F85</f>
        <v>0</v>
      </c>
      <c r="G22" s="111">
        <f>+'Ahorros EE&amp;eval.eco - Medida1'!G85+'Ahorros EE&amp;eval.eco - Medida2'!G85+'Ahorros EE&amp;eval.eco - Medida3'!G85+'Ahorros EE&amp;eval.eco - Medida4'!G85+'Ahorros EE&amp;eval.eco - Medida5'!G85+'Ahorros EE&amp;eval.eco - Medida6'!G85+'Ahorros EE&amp;eval.eco - Medida7'!G85+'Ahorros EE&amp;eval.eco - Medida8'!G85+'Ahorros EE&amp;eval.eco - Medida9'!G85+'Ahorros EE&amp;eval.eco - Medida10'!G85</f>
        <v>0</v>
      </c>
      <c r="H22" s="111">
        <f>+'Ahorros EE&amp;eval.eco - Medida1'!H85+'Ahorros EE&amp;eval.eco - Medida2'!H85+'Ahorros EE&amp;eval.eco - Medida3'!H85+'Ahorros EE&amp;eval.eco - Medida4'!H85+'Ahorros EE&amp;eval.eco - Medida5'!H85+'Ahorros EE&amp;eval.eco - Medida6'!H85+'Ahorros EE&amp;eval.eco - Medida7'!H85+'Ahorros EE&amp;eval.eco - Medida8'!H85+'Ahorros EE&amp;eval.eco - Medida9'!H85+'Ahorros EE&amp;eval.eco - Medida10'!H85</f>
        <v>0</v>
      </c>
      <c r="I22" s="111">
        <f>+'Ahorros EE&amp;eval.eco - Medida1'!I85+'Ahorros EE&amp;eval.eco - Medida2'!I85+'Ahorros EE&amp;eval.eco - Medida3'!I85+'Ahorros EE&amp;eval.eco - Medida4'!I85+'Ahorros EE&amp;eval.eco - Medida5'!I85+'Ahorros EE&amp;eval.eco - Medida6'!I85+'Ahorros EE&amp;eval.eco - Medida7'!I85+'Ahorros EE&amp;eval.eco - Medida8'!I85+'Ahorros EE&amp;eval.eco - Medida9'!I85+'Ahorros EE&amp;eval.eco - Medida10'!I85</f>
        <v>0</v>
      </c>
      <c r="J22" s="111">
        <f>+'Ahorros EE&amp;eval.eco - Medida1'!J85+'Ahorros EE&amp;eval.eco - Medida2'!J85+'Ahorros EE&amp;eval.eco - Medida3'!J85+'Ahorros EE&amp;eval.eco - Medida4'!J85+'Ahorros EE&amp;eval.eco - Medida5'!J85+'Ahorros EE&amp;eval.eco - Medida6'!J85+'Ahorros EE&amp;eval.eco - Medida7'!J85+'Ahorros EE&amp;eval.eco - Medida8'!J85+'Ahorros EE&amp;eval.eco - Medida9'!J85+'Ahorros EE&amp;eval.eco - Medida10'!J85</f>
        <v>0</v>
      </c>
      <c r="K22" s="111">
        <f>+'Ahorros EE&amp;eval.eco - Medida1'!K85+'Ahorros EE&amp;eval.eco - Medida2'!K85+'Ahorros EE&amp;eval.eco - Medida3'!K85+'Ahorros EE&amp;eval.eco - Medida4'!K85+'Ahorros EE&amp;eval.eco - Medida5'!K85+'Ahorros EE&amp;eval.eco - Medida6'!K85+'Ahorros EE&amp;eval.eco - Medida7'!K85+'Ahorros EE&amp;eval.eco - Medida8'!K85+'Ahorros EE&amp;eval.eco - Medida9'!K85+'Ahorros EE&amp;eval.eco - Medida10'!K85</f>
        <v>0</v>
      </c>
      <c r="L22" s="111">
        <f>+'Ahorros EE&amp;eval.eco - Medida1'!L85+'Ahorros EE&amp;eval.eco - Medida2'!L85+'Ahorros EE&amp;eval.eco - Medida3'!L85+'Ahorros EE&amp;eval.eco - Medida4'!L85+'Ahorros EE&amp;eval.eco - Medida5'!L85+'Ahorros EE&amp;eval.eco - Medida6'!L85+'Ahorros EE&amp;eval.eco - Medida7'!L85+'Ahorros EE&amp;eval.eco - Medida8'!L85+'Ahorros EE&amp;eval.eco - Medida9'!L85+'Ahorros EE&amp;eval.eco - Medida10'!L85</f>
        <v>0</v>
      </c>
      <c r="M22" s="111">
        <f>+'Ahorros EE&amp;eval.eco - Medida1'!M85+'Ahorros EE&amp;eval.eco - Medida2'!M85+'Ahorros EE&amp;eval.eco - Medida3'!M85+'Ahorros EE&amp;eval.eco - Medida4'!M85+'Ahorros EE&amp;eval.eco - Medida5'!M85+'Ahorros EE&amp;eval.eco - Medida6'!M85+'Ahorros EE&amp;eval.eco - Medida7'!M85+'Ahorros EE&amp;eval.eco - Medida8'!M85+'Ahorros EE&amp;eval.eco - Medida9'!M85+'Ahorros EE&amp;eval.eco - Medida10'!M85</f>
        <v>0</v>
      </c>
      <c r="N22" s="111">
        <f>+'Ahorros EE&amp;eval.eco - Medida1'!N85+'Ahorros EE&amp;eval.eco - Medida2'!N85+'Ahorros EE&amp;eval.eco - Medida3'!N85+'Ahorros EE&amp;eval.eco - Medida4'!N85+'Ahorros EE&amp;eval.eco - Medida5'!N85+'Ahorros EE&amp;eval.eco - Medida6'!N85+'Ahorros EE&amp;eval.eco - Medida7'!N85+'Ahorros EE&amp;eval.eco - Medida8'!N85+'Ahorros EE&amp;eval.eco - Medida9'!N85+'Ahorros EE&amp;eval.eco - Medida10'!N85</f>
        <v>0</v>
      </c>
      <c r="O22" s="111">
        <f>+'Ahorros EE&amp;eval.eco - Medida1'!O85+'Ahorros EE&amp;eval.eco - Medida2'!O85+'Ahorros EE&amp;eval.eco - Medida3'!O85+'Ahorros EE&amp;eval.eco - Medida4'!O85+'Ahorros EE&amp;eval.eco - Medida5'!O85+'Ahorros EE&amp;eval.eco - Medida6'!O85+'Ahorros EE&amp;eval.eco - Medida7'!O85+'Ahorros EE&amp;eval.eco - Medida8'!O85+'Ahorros EE&amp;eval.eco - Medida9'!O85+'Ahorros EE&amp;eval.eco - Medida10'!O85</f>
        <v>0</v>
      </c>
      <c r="P22" s="111">
        <f>+'Ahorros EE&amp;eval.eco - Medida1'!P85+'Ahorros EE&amp;eval.eco - Medida2'!P85+'Ahorros EE&amp;eval.eco - Medida3'!P85+'Ahorros EE&amp;eval.eco - Medida4'!P85+'Ahorros EE&amp;eval.eco - Medida5'!P85+'Ahorros EE&amp;eval.eco - Medida6'!P85+'Ahorros EE&amp;eval.eco - Medida7'!P85+'Ahorros EE&amp;eval.eco - Medida8'!P85+'Ahorros EE&amp;eval.eco - Medida9'!P85+'Ahorros EE&amp;eval.eco - Medida10'!P85</f>
        <v>0</v>
      </c>
      <c r="Q22" s="111">
        <f>+'Ahorros EE&amp;eval.eco - Medida1'!Q85+'Ahorros EE&amp;eval.eco - Medida2'!Q85+'Ahorros EE&amp;eval.eco - Medida3'!Q85+'Ahorros EE&amp;eval.eco - Medida4'!Q85+'Ahorros EE&amp;eval.eco - Medida5'!Q85+'Ahorros EE&amp;eval.eco - Medida6'!Q85+'Ahorros EE&amp;eval.eco - Medida7'!Q85+'Ahorros EE&amp;eval.eco - Medida8'!Q85+'Ahorros EE&amp;eval.eco - Medida9'!Q85+'Ahorros EE&amp;eval.eco - Medida10'!Q85</f>
        <v>0</v>
      </c>
      <c r="R22" s="111">
        <f>+'Ahorros EE&amp;eval.eco - Medida1'!R85+'Ahorros EE&amp;eval.eco - Medida2'!R85+'Ahorros EE&amp;eval.eco - Medida3'!R85+'Ahorros EE&amp;eval.eco - Medida4'!R85+'Ahorros EE&amp;eval.eco - Medida5'!R85+'Ahorros EE&amp;eval.eco - Medida6'!R85+'Ahorros EE&amp;eval.eco - Medida7'!R85+'Ahorros EE&amp;eval.eco - Medida8'!R85+'Ahorros EE&amp;eval.eco - Medida9'!R85+'Ahorros EE&amp;eval.eco - Medida10'!R85</f>
        <v>0</v>
      </c>
      <c r="S22" s="111">
        <f>+'Ahorros EE&amp;eval.eco - Medida1'!S85+'Ahorros EE&amp;eval.eco - Medida2'!S85+'Ahorros EE&amp;eval.eco - Medida3'!S85+'Ahorros EE&amp;eval.eco - Medida4'!S85+'Ahorros EE&amp;eval.eco - Medida5'!S85+'Ahorros EE&amp;eval.eco - Medida6'!S85+'Ahorros EE&amp;eval.eco - Medida7'!S85+'Ahorros EE&amp;eval.eco - Medida8'!S85+'Ahorros EE&amp;eval.eco - Medida9'!S85+'Ahorros EE&amp;eval.eco - Medida10'!S85</f>
        <v>0</v>
      </c>
      <c r="T22" s="111">
        <f>+'Ahorros EE&amp;eval.eco - Medida1'!T85+'Ahorros EE&amp;eval.eco - Medida2'!T85+'Ahorros EE&amp;eval.eco - Medida3'!T85+'Ahorros EE&amp;eval.eco - Medida4'!T85+'Ahorros EE&amp;eval.eco - Medida5'!T85+'Ahorros EE&amp;eval.eco - Medida6'!T85+'Ahorros EE&amp;eval.eco - Medida7'!T85+'Ahorros EE&amp;eval.eco - Medida8'!T85+'Ahorros EE&amp;eval.eco - Medida9'!T85+'Ahorros EE&amp;eval.eco - Medida10'!T85</f>
        <v>0</v>
      </c>
      <c r="U22" s="111">
        <f>+'Ahorros EE&amp;eval.eco - Medida1'!U85+'Ahorros EE&amp;eval.eco - Medida2'!U85+'Ahorros EE&amp;eval.eco - Medida3'!U85+'Ahorros EE&amp;eval.eco - Medida4'!U85+'Ahorros EE&amp;eval.eco - Medida5'!U85+'Ahorros EE&amp;eval.eco - Medida6'!U85+'Ahorros EE&amp;eval.eco - Medida7'!U85+'Ahorros EE&amp;eval.eco - Medida8'!U85+'Ahorros EE&amp;eval.eco - Medida9'!U85+'Ahorros EE&amp;eval.eco - Medida10'!U85</f>
        <v>0</v>
      </c>
      <c r="V22" s="111">
        <f>+'Ahorros EE&amp;eval.eco - Medida1'!V85+'Ahorros EE&amp;eval.eco - Medida2'!V85+'Ahorros EE&amp;eval.eco - Medida3'!V85+'Ahorros EE&amp;eval.eco - Medida4'!V85+'Ahorros EE&amp;eval.eco - Medida5'!V85+'Ahorros EE&amp;eval.eco - Medida6'!V85+'Ahorros EE&amp;eval.eco - Medida7'!V85+'Ahorros EE&amp;eval.eco - Medida8'!V85+'Ahorros EE&amp;eval.eco - Medida9'!V85+'Ahorros EE&amp;eval.eco - Medida10'!V85</f>
        <v>0</v>
      </c>
      <c r="W22" s="111">
        <f>+'Ahorros EE&amp;eval.eco - Medida1'!W85+'Ahorros EE&amp;eval.eco - Medida2'!W85+'Ahorros EE&amp;eval.eco - Medida3'!W85+'Ahorros EE&amp;eval.eco - Medida4'!W85+'Ahorros EE&amp;eval.eco - Medida5'!W85+'Ahorros EE&amp;eval.eco - Medida6'!W85+'Ahorros EE&amp;eval.eco - Medida7'!W85+'Ahorros EE&amp;eval.eco - Medida8'!W85+'Ahorros EE&amp;eval.eco - Medida9'!W85+'Ahorros EE&amp;eval.eco - Medida10'!W85</f>
        <v>0</v>
      </c>
      <c r="X22" s="111">
        <f>+'Ahorros EE&amp;eval.eco - Medida1'!X85+'Ahorros EE&amp;eval.eco - Medida2'!X85+'Ahorros EE&amp;eval.eco - Medida3'!X85+'Ahorros EE&amp;eval.eco - Medida4'!X85+'Ahorros EE&amp;eval.eco - Medida5'!X85+'Ahorros EE&amp;eval.eco - Medida6'!X85+'Ahorros EE&amp;eval.eco - Medida7'!X85+'Ahorros EE&amp;eval.eco - Medida8'!X85+'Ahorros EE&amp;eval.eco - Medida9'!X85+'Ahorros EE&amp;eval.eco - Medida10'!X85</f>
        <v>0</v>
      </c>
      <c r="Y22" s="111">
        <f>+'Ahorros EE&amp;eval.eco - Medida1'!Y85+'Ahorros EE&amp;eval.eco - Medida2'!Y85+'Ahorros EE&amp;eval.eco - Medida3'!Y85+'Ahorros EE&amp;eval.eco - Medida4'!Y85+'Ahorros EE&amp;eval.eco - Medida5'!Y85+'Ahorros EE&amp;eval.eco - Medida6'!Y85+'Ahorros EE&amp;eval.eco - Medida7'!Y85+'Ahorros EE&amp;eval.eco - Medida8'!Y85+'Ahorros EE&amp;eval.eco - Medida9'!Y85+'Ahorros EE&amp;eval.eco - Medida10'!Y85</f>
        <v>0</v>
      </c>
      <c r="Z22" s="111">
        <f>+'Ahorros EE&amp;eval.eco - Medida1'!Z85+'Ahorros EE&amp;eval.eco - Medida2'!Z85+'Ahorros EE&amp;eval.eco - Medida3'!Z85+'Ahorros EE&amp;eval.eco - Medida4'!Z85+'Ahorros EE&amp;eval.eco - Medida5'!Z85+'Ahorros EE&amp;eval.eco - Medida6'!Z85+'Ahorros EE&amp;eval.eco - Medida7'!Z85+'Ahorros EE&amp;eval.eco - Medida8'!Z85+'Ahorros EE&amp;eval.eco - Medida9'!Z85+'Ahorros EE&amp;eval.eco - Medida10'!Z85</f>
        <v>0</v>
      </c>
      <c r="AA22" s="111">
        <f>+'Ahorros EE&amp;eval.eco - Medida1'!AA85+'Ahorros EE&amp;eval.eco - Medida2'!AA85+'Ahorros EE&amp;eval.eco - Medida3'!AA85+'Ahorros EE&amp;eval.eco - Medida4'!AA85+'Ahorros EE&amp;eval.eco - Medida5'!AA85+'Ahorros EE&amp;eval.eco - Medida6'!AA85+'Ahorros EE&amp;eval.eco - Medida7'!AA85+'Ahorros EE&amp;eval.eco - Medida8'!AA85+'Ahorros EE&amp;eval.eco - Medida9'!AA85+'Ahorros EE&amp;eval.eco - Medida10'!AA85</f>
        <v>0</v>
      </c>
      <c r="AB22" s="32"/>
      <c r="AC22" s="32"/>
      <c r="AD22" s="32"/>
      <c r="AE22" s="32"/>
      <c r="AF22" s="32"/>
      <c r="AG22" s="32"/>
    </row>
    <row r="23" spans="1:33" x14ac:dyDescent="0.25">
      <c r="A23" s="61" t="s">
        <v>102</v>
      </c>
      <c r="B23" s="111">
        <f>+NPV(10%,C22:AA22)</f>
        <v>0</v>
      </c>
      <c r="AB23" s="32"/>
      <c r="AC23" s="32"/>
      <c r="AD23" s="32"/>
      <c r="AE23" s="32"/>
      <c r="AF23" s="32"/>
      <c r="AG23" s="32"/>
    </row>
    <row r="24" spans="1:33" x14ac:dyDescent="0.25">
      <c r="A24" s="62"/>
      <c r="B24" s="62"/>
      <c r="AB24" s="32"/>
      <c r="AC24" s="32"/>
      <c r="AD24" s="32"/>
      <c r="AE24" s="32"/>
      <c r="AF24" s="32"/>
      <c r="AG24" s="32"/>
    </row>
    <row r="25" spans="1:33" x14ac:dyDescent="0.25">
      <c r="A25" s="63" t="s">
        <v>2</v>
      </c>
      <c r="B25" s="129" t="e">
        <f>-B21/B23</f>
        <v>#DIV/0!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</row>
    <row r="26" spans="1:33" x14ac:dyDescent="0.25">
      <c r="A26" s="63"/>
      <c r="B26" s="63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</row>
    <row r="27" spans="1:33" s="128" customFormat="1" x14ac:dyDescent="0.25">
      <c r="A27" s="127" t="s">
        <v>75</v>
      </c>
    </row>
    <row r="28" spans="1:33" s="39" customFormat="1" x14ac:dyDescent="0.25"/>
    <row r="29" spans="1:33" s="39" customFormat="1" x14ac:dyDescent="0.25"/>
    <row r="30" spans="1:33" s="39" customFormat="1" x14ac:dyDescent="0.25"/>
    <row r="31" spans="1:33" s="39" customFormat="1" x14ac:dyDescent="0.25"/>
    <row r="32" spans="1:33" s="39" customFormat="1" x14ac:dyDescent="0.25"/>
    <row r="33" s="39" customFormat="1" x14ac:dyDescent="0.25"/>
    <row r="34" s="39" customFormat="1" x14ac:dyDescent="0.25"/>
    <row r="35" s="39" customFormat="1" x14ac:dyDescent="0.25"/>
    <row r="36" s="39" customFormat="1" x14ac:dyDescent="0.25"/>
  </sheetData>
  <sheetProtection password="AC1E" sheet="1" objects="1" scenarios="1" insertColumns="0" insertRows="0"/>
  <dataConsolidate/>
  <mergeCells count="2">
    <mergeCell ref="B9:L9"/>
    <mergeCell ref="B19:L19"/>
  </mergeCells>
  <pageMargins left="0.7" right="0.7" top="0.75" bottom="0.75" header="0.3" footer="0.3"/>
  <pageSetup paperSize="9" scale="48" orientation="landscape" r:id="rId1"/>
  <rowBreaks count="1" manualBreakCount="1">
    <brk id="5" max="12" man="1"/>
  </rowBreaks>
  <colBreaks count="1" manualBreakCount="1">
    <brk id="13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activeCell="B1" sqref="B1"/>
    </sheetView>
  </sheetViews>
  <sheetFormatPr baseColWidth="10" defaultRowHeight="15" x14ac:dyDescent="0.25"/>
  <cols>
    <col min="1" max="1" width="22.42578125" customWidth="1"/>
    <col min="2" max="2" width="21" customWidth="1"/>
    <col min="5" max="5" width="11.42578125" customWidth="1"/>
  </cols>
  <sheetData>
    <row r="1" spans="1:17" s="1" customFormat="1" ht="18.75" x14ac:dyDescent="0.3">
      <c r="A1" s="15" t="s">
        <v>68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ht="18.75" x14ac:dyDescent="0.3">
      <c r="A2" s="25"/>
      <c r="B2" s="14"/>
      <c r="C2" s="14"/>
      <c r="D2" s="14"/>
      <c r="E2" s="14"/>
      <c r="F2" s="26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18.75" x14ac:dyDescent="0.3">
      <c r="A3" s="25"/>
      <c r="B3" s="14"/>
      <c r="C3" s="14"/>
      <c r="D3" s="14"/>
      <c r="E3" s="14"/>
      <c r="F3" s="26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s="28" customFormat="1" ht="18" customHeight="1" x14ac:dyDescent="0.25">
      <c r="A4" s="102"/>
      <c r="B4" s="157" t="s">
        <v>72</v>
      </c>
      <c r="C4" s="27" t="s">
        <v>70</v>
      </c>
      <c r="D4" s="27" t="s">
        <v>71</v>
      </c>
      <c r="E4" s="27" t="s">
        <v>3</v>
      </c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</row>
    <row r="5" spans="1:17" s="28" customFormat="1" ht="20.25" customHeight="1" x14ac:dyDescent="0.25">
      <c r="A5" s="102"/>
      <c r="B5" s="158"/>
      <c r="C5" s="30" t="s">
        <v>69</v>
      </c>
      <c r="D5" s="30" t="s">
        <v>69</v>
      </c>
      <c r="E5" s="30" t="s">
        <v>69</v>
      </c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</row>
    <row r="6" spans="1:17" s="28" customFormat="1" ht="21.75" customHeight="1" x14ac:dyDescent="0.25">
      <c r="A6" s="159" t="s">
        <v>79</v>
      </c>
      <c r="B6" s="105" t="s">
        <v>83</v>
      </c>
      <c r="C6" s="29">
        <v>1.387</v>
      </c>
      <c r="D6" s="29">
        <v>2.516</v>
      </c>
      <c r="E6" s="29">
        <v>7.5819999999999999</v>
      </c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</row>
    <row r="7" spans="1:17" s="28" customFormat="1" ht="21.75" customHeight="1" x14ac:dyDescent="0.25">
      <c r="A7" s="159"/>
      <c r="B7" s="105" t="s">
        <v>84</v>
      </c>
      <c r="C7" s="29">
        <v>1.365</v>
      </c>
      <c r="D7" s="29">
        <v>2.371</v>
      </c>
      <c r="E7" s="29">
        <v>6.1079999999999997</v>
      </c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</row>
    <row r="8" spans="1:17" s="28" customFormat="1" ht="21.75" customHeight="1" x14ac:dyDescent="0.25">
      <c r="A8" s="159"/>
      <c r="B8" s="105" t="s">
        <v>85</v>
      </c>
      <c r="C8" s="29">
        <v>1.3460000000000001</v>
      </c>
      <c r="D8" s="29">
        <v>2.343</v>
      </c>
      <c r="E8" s="29">
        <v>4.9649999999999999</v>
      </c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</row>
    <row r="9" spans="1:17" s="28" customFormat="1" ht="21.75" customHeight="1" x14ac:dyDescent="0.25">
      <c r="A9" s="159"/>
      <c r="B9" s="105" t="s">
        <v>86</v>
      </c>
      <c r="C9" s="29">
        <v>1.3460000000000001</v>
      </c>
      <c r="D9" s="29">
        <v>2.343</v>
      </c>
      <c r="E9" s="29">
        <v>4.9420000000000002</v>
      </c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</row>
    <row r="10" spans="1:17" s="28" customFormat="1" ht="21.75" customHeight="1" x14ac:dyDescent="0.25">
      <c r="A10" s="159"/>
      <c r="B10" s="105" t="s">
        <v>87</v>
      </c>
      <c r="C10" s="29">
        <v>1.323</v>
      </c>
      <c r="D10" s="29">
        <v>2.282</v>
      </c>
      <c r="E10" s="29">
        <v>4.2809999999999997</v>
      </c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</row>
    <row r="11" spans="1:17" s="28" customFormat="1" ht="21.75" customHeight="1" x14ac:dyDescent="0.25">
      <c r="A11" s="159" t="s">
        <v>78</v>
      </c>
      <c r="B11" s="106" t="s">
        <v>80</v>
      </c>
      <c r="C11" s="29">
        <v>1.429</v>
      </c>
      <c r="D11" s="29">
        <v>3.169</v>
      </c>
      <c r="E11" s="29">
        <v>7.2140000000000004</v>
      </c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</row>
    <row r="12" spans="1:17" s="28" customFormat="1" ht="21.75" customHeight="1" x14ac:dyDescent="0.25">
      <c r="A12" s="159"/>
      <c r="B12" s="106" t="s">
        <v>81</v>
      </c>
      <c r="C12" s="31">
        <v>1.38</v>
      </c>
      <c r="D12" s="29">
        <v>2.8849999999999998</v>
      </c>
      <c r="E12" s="31">
        <v>5.6</v>
      </c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</row>
    <row r="13" spans="1:17" s="28" customFormat="1" ht="21.75" customHeight="1" x14ac:dyDescent="0.25">
      <c r="A13" s="159"/>
      <c r="B13" s="106" t="s">
        <v>82</v>
      </c>
      <c r="C13" s="31">
        <v>1.37</v>
      </c>
      <c r="D13" s="31">
        <v>2.87</v>
      </c>
      <c r="E13" s="29">
        <v>4.9009999999999998</v>
      </c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</row>
    <row r="14" spans="1:17" ht="18.75" x14ac:dyDescent="0.3">
      <c r="A14" s="25"/>
      <c r="B14" s="14"/>
      <c r="C14" s="14"/>
      <c r="D14" s="14"/>
      <c r="E14" s="14"/>
      <c r="F14" s="26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</row>
    <row r="15" spans="1:17" s="100" customFormat="1" x14ac:dyDescent="0.25"/>
    <row r="16" spans="1:17" s="70" customFormat="1" x14ac:dyDescent="0.25">
      <c r="A16" s="101" t="s">
        <v>75</v>
      </c>
      <c r="B16" s="72"/>
      <c r="C16" s="72"/>
      <c r="D16" s="72"/>
      <c r="E16" s="72"/>
      <c r="F16" s="72"/>
      <c r="G16" s="72"/>
      <c r="H16" s="72"/>
    </row>
    <row r="17" s="14" customFormat="1" x14ac:dyDescent="0.25"/>
    <row r="18" s="14" customFormat="1" x14ac:dyDescent="0.25"/>
    <row r="19" s="14" customFormat="1" x14ac:dyDescent="0.25"/>
    <row r="20" s="14" customFormat="1" x14ac:dyDescent="0.25"/>
    <row r="21" s="14" customFormat="1" x14ac:dyDescent="0.25"/>
    <row r="22" s="14" customFormat="1" x14ac:dyDescent="0.25"/>
    <row r="23" s="14" customFormat="1" x14ac:dyDescent="0.25"/>
    <row r="24" s="14" customFormat="1" x14ac:dyDescent="0.25"/>
  </sheetData>
  <sheetProtection password="AC1E" sheet="1" objects="1" scenarios="1"/>
  <mergeCells count="3">
    <mergeCell ref="B4:B5"/>
    <mergeCell ref="A11:A13"/>
    <mergeCell ref="A6:A10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zoomScaleNormal="100" zoomScaleSheetLayoutView="100" workbookViewId="0">
      <selection activeCell="D26" sqref="D26"/>
    </sheetView>
  </sheetViews>
  <sheetFormatPr baseColWidth="10" defaultRowHeight="12.75" x14ac:dyDescent="0.2"/>
  <cols>
    <col min="1" max="1" width="24.140625" style="2" customWidth="1"/>
    <col min="2" max="2" width="12.28515625" style="2" bestFit="1" customWidth="1"/>
    <col min="3" max="3" width="20.85546875" style="2" customWidth="1"/>
    <col min="4" max="5" width="14.42578125" style="2" customWidth="1"/>
    <col min="6" max="6" width="14.5703125" style="2" customWidth="1"/>
    <col min="7" max="7" width="19.140625" style="2" customWidth="1"/>
    <col min="8" max="16384" width="11.42578125" style="2"/>
  </cols>
  <sheetData>
    <row r="1" spans="1:16" s="1" customFormat="1" ht="18.75" x14ac:dyDescent="0.3">
      <c r="A1" s="15" t="s">
        <v>31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s="1" customForma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s="1" customFormat="1" ht="25.5" customHeight="1" x14ac:dyDescent="0.2">
      <c r="A3" s="163" t="s">
        <v>38</v>
      </c>
      <c r="B3" s="163"/>
      <c r="C3" s="163"/>
      <c r="D3" s="163"/>
      <c r="E3" s="163"/>
      <c r="F3" s="163"/>
      <c r="G3" s="163"/>
      <c r="H3" s="163"/>
      <c r="I3" s="16"/>
      <c r="J3" s="16"/>
      <c r="K3" s="16"/>
      <c r="L3" s="16"/>
      <c r="M3" s="16"/>
      <c r="N3" s="16"/>
      <c r="O3" s="16"/>
      <c r="P3" s="16"/>
    </row>
    <row r="4" spans="1:16" s="1" customFormat="1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6" s="1" customFormat="1" ht="14.25" x14ac:dyDescent="0.25">
      <c r="A5" s="3"/>
      <c r="B5" s="160" t="s">
        <v>40</v>
      </c>
      <c r="C5" s="160"/>
      <c r="D5" s="160" t="s">
        <v>7</v>
      </c>
      <c r="E5" s="160"/>
      <c r="F5" s="161" t="s">
        <v>40</v>
      </c>
      <c r="G5" s="162"/>
      <c r="H5" s="16"/>
      <c r="I5" s="16"/>
      <c r="J5" s="16"/>
      <c r="K5" s="16"/>
      <c r="L5" s="16"/>
      <c r="M5" s="16"/>
      <c r="N5" s="16"/>
      <c r="O5" s="16"/>
      <c r="P5" s="16"/>
    </row>
    <row r="6" spans="1:16" s="1" customFormat="1" ht="14.25" x14ac:dyDescent="0.25">
      <c r="A6" s="3"/>
      <c r="B6" s="5" t="s">
        <v>34</v>
      </c>
      <c r="C6" s="3" t="s">
        <v>35</v>
      </c>
      <c r="D6" s="4" t="s">
        <v>8</v>
      </c>
      <c r="E6" s="5" t="s">
        <v>9</v>
      </c>
      <c r="F6" s="3" t="s">
        <v>8</v>
      </c>
      <c r="G6" s="3" t="s">
        <v>9</v>
      </c>
      <c r="H6" s="16"/>
      <c r="I6" s="16"/>
      <c r="J6" s="16"/>
      <c r="K6" s="16"/>
      <c r="L6" s="16"/>
      <c r="M6" s="16"/>
      <c r="N6" s="16"/>
      <c r="O6" s="16"/>
      <c r="P6" s="16"/>
    </row>
    <row r="7" spans="1:16" ht="15" x14ac:dyDescent="0.25">
      <c r="A7" s="6" t="s">
        <v>36</v>
      </c>
      <c r="B7" s="7">
        <v>74100</v>
      </c>
      <c r="C7" s="9">
        <f>+B7*$B$17/1000000</f>
        <v>3.1024188000000001</v>
      </c>
      <c r="D7" s="6">
        <v>0.86929999999999996</v>
      </c>
      <c r="E7" s="6" t="s">
        <v>10</v>
      </c>
      <c r="F7" s="11">
        <f>+C7*D7</f>
        <v>2.6969326628400001</v>
      </c>
      <c r="G7" s="6" t="s">
        <v>11</v>
      </c>
      <c r="H7" s="17"/>
      <c r="I7" s="17"/>
      <c r="J7" s="17"/>
      <c r="K7" s="17"/>
      <c r="L7" s="17"/>
      <c r="M7" s="17"/>
      <c r="N7" s="17"/>
      <c r="O7" s="17"/>
      <c r="P7" s="17"/>
    </row>
    <row r="8" spans="1:16" ht="15" x14ac:dyDescent="0.25">
      <c r="A8" s="6" t="s">
        <v>12</v>
      </c>
      <c r="B8" s="7">
        <v>77400</v>
      </c>
      <c r="C8" s="9">
        <f>+B8*$B$17/1000000</f>
        <v>3.2405832000000001</v>
      </c>
      <c r="D8" s="6">
        <v>0.95930000000000004</v>
      </c>
      <c r="E8" s="6" t="s">
        <v>10</v>
      </c>
      <c r="F8" s="11">
        <f>+C8*D8</f>
        <v>3.1086914637600001</v>
      </c>
      <c r="G8" s="6" t="s">
        <v>11</v>
      </c>
      <c r="H8" s="17"/>
      <c r="I8" s="17"/>
      <c r="J8" s="17"/>
      <c r="K8" s="17"/>
      <c r="L8" s="17"/>
      <c r="M8" s="17"/>
      <c r="N8" s="17"/>
      <c r="O8" s="17"/>
      <c r="P8" s="17"/>
    </row>
    <row r="9" spans="1:16" ht="15" x14ac:dyDescent="0.25">
      <c r="A9" s="6" t="s">
        <v>37</v>
      </c>
      <c r="B9" s="7">
        <v>71900</v>
      </c>
      <c r="C9" s="9">
        <f>+B9*$B$17/1000000</f>
        <v>3.0103092</v>
      </c>
      <c r="D9" s="6">
        <v>0.82709999999999995</v>
      </c>
      <c r="E9" s="6" t="s">
        <v>10</v>
      </c>
      <c r="F9" s="11">
        <f>+C9*D9</f>
        <v>2.4898267393199998</v>
      </c>
      <c r="G9" s="6" t="s">
        <v>11</v>
      </c>
      <c r="H9" s="17"/>
      <c r="I9" s="17"/>
      <c r="J9" s="17"/>
      <c r="K9" s="17"/>
      <c r="L9" s="17"/>
      <c r="M9" s="17"/>
      <c r="N9" s="17"/>
      <c r="O9" s="17"/>
      <c r="P9" s="17"/>
    </row>
    <row r="10" spans="1:16" ht="15" x14ac:dyDescent="0.25">
      <c r="A10" s="6" t="s">
        <v>15</v>
      </c>
      <c r="B10" s="7">
        <v>56100</v>
      </c>
      <c r="C10" s="9">
        <f>+B10*$B$17/1000000</f>
        <v>2.3487948000000003</v>
      </c>
      <c r="D10" s="13">
        <v>0.83</v>
      </c>
      <c r="E10" s="6" t="s">
        <v>16</v>
      </c>
      <c r="F10" s="11">
        <f>+C10*D10</f>
        <v>1.9494996840000001</v>
      </c>
      <c r="G10" s="6" t="s">
        <v>41</v>
      </c>
      <c r="H10" s="17"/>
      <c r="I10" s="17"/>
      <c r="J10" s="17"/>
      <c r="K10" s="17"/>
      <c r="L10" s="17"/>
      <c r="M10" s="17"/>
      <c r="N10" s="17"/>
      <c r="O10" s="17"/>
      <c r="P10" s="17"/>
    </row>
    <row r="11" spans="1:16" ht="15" x14ac:dyDescent="0.25">
      <c r="A11" s="6" t="s">
        <v>17</v>
      </c>
      <c r="B11" s="7">
        <v>63100</v>
      </c>
      <c r="C11" s="9">
        <f>+B11*$B$17/1000000</f>
        <v>2.6418708000000004</v>
      </c>
      <c r="D11" s="6">
        <v>0.60589999999999999</v>
      </c>
      <c r="E11" s="6" t="s">
        <v>16</v>
      </c>
      <c r="F11" s="11">
        <f>+C11*D11</f>
        <v>1.6007095177200001</v>
      </c>
      <c r="G11" s="6" t="s">
        <v>41</v>
      </c>
      <c r="H11" s="17"/>
      <c r="I11" s="17"/>
      <c r="J11" s="17"/>
      <c r="K11" s="17"/>
      <c r="L11" s="17"/>
      <c r="M11" s="17"/>
      <c r="N11" s="17"/>
      <c r="O11" s="17"/>
      <c r="P11" s="17"/>
    </row>
    <row r="12" spans="1:16" ht="15" x14ac:dyDescent="0.25">
      <c r="A12" s="6" t="s">
        <v>18</v>
      </c>
      <c r="B12" s="8" t="s">
        <v>39</v>
      </c>
      <c r="C12" s="10" t="s">
        <v>39</v>
      </c>
      <c r="D12" s="13">
        <v>0.27</v>
      </c>
      <c r="E12" s="6" t="s">
        <v>13</v>
      </c>
      <c r="F12" s="12">
        <v>0</v>
      </c>
      <c r="G12" s="6" t="s">
        <v>14</v>
      </c>
      <c r="H12" s="17"/>
      <c r="I12" s="17"/>
      <c r="J12" s="17"/>
      <c r="K12" s="17"/>
      <c r="L12" s="17"/>
      <c r="M12" s="17"/>
      <c r="N12" s="17"/>
      <c r="O12" s="17"/>
      <c r="P12" s="17"/>
    </row>
    <row r="13" spans="1:16" ht="15" x14ac:dyDescent="0.25">
      <c r="A13" s="17"/>
      <c r="B13" s="18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ht="15" x14ac:dyDescent="0.25">
      <c r="A14" s="19" t="s">
        <v>32</v>
      </c>
      <c r="B14" s="20">
        <v>0.44</v>
      </c>
      <c r="C14" s="17"/>
      <c r="D14" s="21"/>
      <c r="E14" s="21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ht="15" x14ac:dyDescent="0.25">
      <c r="A15" s="17"/>
      <c r="B15" s="18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 ht="15" x14ac:dyDescent="0.25">
      <c r="A16" s="16" t="s">
        <v>33</v>
      </c>
      <c r="B16" s="18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15" x14ac:dyDescent="0.25">
      <c r="A17" s="21" t="s">
        <v>19</v>
      </c>
      <c r="B17" s="22">
        <v>41.868000000000002</v>
      </c>
      <c r="C17" s="21" t="s">
        <v>20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ht="15" x14ac:dyDescent="0.25">
      <c r="A18" s="21" t="s">
        <v>21</v>
      </c>
      <c r="B18" s="18">
        <v>10000</v>
      </c>
      <c r="C18" s="21" t="s">
        <v>22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x14ac:dyDescent="0.2">
      <c r="A19" s="21" t="s">
        <v>23</v>
      </c>
      <c r="B19" s="17">
        <v>8.5999999999999993E-2</v>
      </c>
      <c r="C19" s="21" t="s">
        <v>24</v>
      </c>
      <c r="D19" s="23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x14ac:dyDescent="0.2">
      <c r="A20" s="17" t="s">
        <v>25</v>
      </c>
      <c r="B20" s="24">
        <v>860050.64742699999</v>
      </c>
      <c r="C20" s="17" t="s">
        <v>22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x14ac:dyDescent="0.2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s="100" customFormat="1" ht="15" x14ac:dyDescent="0.25">
      <c r="B22" s="99"/>
    </row>
    <row r="23" spans="1:16" s="70" customFormat="1" ht="15" x14ac:dyDescent="0.25">
      <c r="A23" s="101" t="s">
        <v>75</v>
      </c>
      <c r="B23" s="72"/>
      <c r="C23" s="72"/>
      <c r="D23" s="72"/>
      <c r="E23" s="72"/>
      <c r="F23" s="72"/>
      <c r="G23" s="72"/>
      <c r="H23" s="72"/>
      <c r="I23" s="72"/>
    </row>
    <row r="24" spans="1:16" x14ac:dyDescent="0.2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x14ac:dyDescent="0.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6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x14ac:dyDescent="0.2">
      <c r="A27" s="17"/>
      <c r="B27" s="24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x14ac:dyDescent="0.2">
      <c r="A28" s="17"/>
      <c r="B28" s="24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</sheetData>
  <sheetProtection password="AC1E" sheet="1" objects="1" scenarios="1"/>
  <mergeCells count="4">
    <mergeCell ref="B5:C5"/>
    <mergeCell ref="D5:E5"/>
    <mergeCell ref="F5:G5"/>
    <mergeCell ref="A3:H3"/>
  </mergeCells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7"/>
  <sheetViews>
    <sheetView showGridLines="0" topLeftCell="A34" zoomScale="80" zoomScaleNormal="80" zoomScaleSheetLayoutView="80" workbookViewId="0">
      <selection activeCell="B42" sqref="B42:M42"/>
    </sheetView>
  </sheetViews>
  <sheetFormatPr baseColWidth="10" defaultColWidth="9.140625" defaultRowHeight="15" x14ac:dyDescent="0.25"/>
  <cols>
    <col min="1" max="1" width="60.28515625" style="41" customWidth="1"/>
    <col min="2" max="2" width="19.7109375" style="41" customWidth="1"/>
    <col min="3" max="3" width="18" style="41" customWidth="1"/>
    <col min="4" max="4" width="13.140625" style="41" customWidth="1"/>
    <col min="5" max="12" width="10.7109375" style="41" customWidth="1"/>
    <col min="13" max="13" width="16.140625" style="41" customWidth="1"/>
    <col min="14" max="17" width="10.7109375" style="41" customWidth="1"/>
    <col min="18" max="18" width="15.28515625" style="41" customWidth="1"/>
    <col min="19" max="27" width="10.28515625" style="41" bestFit="1" customWidth="1"/>
    <col min="28" max="16384" width="9.140625" style="41"/>
  </cols>
  <sheetData>
    <row r="1" spans="1:27" ht="18.75" x14ac:dyDescent="0.3">
      <c r="A1" s="38" t="s">
        <v>67</v>
      </c>
    </row>
    <row r="3" spans="1:27" x14ac:dyDescent="0.25">
      <c r="A3" s="39" t="s">
        <v>28</v>
      </c>
    </row>
    <row r="4" spans="1:27" x14ac:dyDescent="0.25">
      <c r="A4" s="91" t="s">
        <v>76</v>
      </c>
    </row>
    <row r="5" spans="1:27" x14ac:dyDescent="0.25">
      <c r="A5" s="81"/>
    </row>
    <row r="6" spans="1:27" ht="15.75" x14ac:dyDescent="0.25">
      <c r="A6" s="40" t="s">
        <v>65</v>
      </c>
      <c r="B6" s="151"/>
      <c r="C6" s="151"/>
      <c r="D6" s="151"/>
      <c r="E6" s="151"/>
      <c r="F6" s="151"/>
      <c r="G6" s="151"/>
      <c r="H6" s="151"/>
    </row>
    <row r="7" spans="1:27" x14ac:dyDescent="0.25">
      <c r="A7" s="81"/>
    </row>
    <row r="8" spans="1:27" ht="18" customHeight="1" x14ac:dyDescent="0.25">
      <c r="A8" s="41" t="s">
        <v>140</v>
      </c>
      <c r="B8" s="98"/>
      <c r="C8" s="39" t="s">
        <v>125</v>
      </c>
    </row>
    <row r="9" spans="1:27" ht="18" customHeight="1" x14ac:dyDescent="0.25">
      <c r="A9" s="41" t="s">
        <v>142</v>
      </c>
      <c r="B9" s="104">
        <v>25</v>
      </c>
      <c r="C9" s="39" t="s">
        <v>126</v>
      </c>
      <c r="F9" s="56"/>
    </row>
    <row r="10" spans="1:27" ht="18" customHeight="1" x14ac:dyDescent="0.25">
      <c r="F10" s="56"/>
    </row>
    <row r="11" spans="1:27" s="83" customFormat="1" ht="15.75" x14ac:dyDescent="0.25">
      <c r="A11" s="42" t="s">
        <v>27</v>
      </c>
    </row>
    <row r="13" spans="1:27" x14ac:dyDescent="0.25">
      <c r="A13" s="43" t="s">
        <v>53</v>
      </c>
      <c r="B13" s="84"/>
      <c r="C13" s="84"/>
      <c r="D13" s="84"/>
      <c r="E13" s="84"/>
      <c r="F13" s="84"/>
      <c r="G13" s="84"/>
      <c r="H13" s="84"/>
    </row>
    <row r="14" spans="1:27" x14ac:dyDescent="0.25">
      <c r="A14" s="39"/>
      <c r="B14" s="84"/>
      <c r="C14" s="84"/>
      <c r="D14" s="84"/>
      <c r="E14" s="84"/>
      <c r="F14" s="84"/>
      <c r="G14" s="84"/>
      <c r="H14" s="84"/>
    </row>
    <row r="15" spans="1:27" x14ac:dyDescent="0.25">
      <c r="A15" s="39"/>
      <c r="C15" s="84"/>
      <c r="D15" s="84"/>
      <c r="E15" s="84"/>
      <c r="F15" s="84"/>
      <c r="G15" s="84"/>
    </row>
    <row r="16" spans="1:27" x14ac:dyDescent="0.25">
      <c r="A16" s="39"/>
      <c r="B16" s="156" t="s">
        <v>52</v>
      </c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</row>
    <row r="17" spans="1:32" x14ac:dyDescent="0.25">
      <c r="A17" s="39"/>
      <c r="B17" s="41">
        <v>0</v>
      </c>
      <c r="C17" s="84">
        <f>+IF(B17&lt;$B$9,B17+1,"")</f>
        <v>1</v>
      </c>
      <c r="D17" s="84">
        <f t="shared" ref="D17:AA17" si="0">+IF(C17&lt;$B$9,C17+1,"")</f>
        <v>2</v>
      </c>
      <c r="E17" s="84">
        <f t="shared" si="0"/>
        <v>3</v>
      </c>
      <c r="F17" s="84">
        <f t="shared" si="0"/>
        <v>4</v>
      </c>
      <c r="G17" s="84">
        <f t="shared" si="0"/>
        <v>5</v>
      </c>
      <c r="H17" s="84">
        <f t="shared" si="0"/>
        <v>6</v>
      </c>
      <c r="I17" s="84">
        <f t="shared" si="0"/>
        <v>7</v>
      </c>
      <c r="J17" s="84">
        <f t="shared" si="0"/>
        <v>8</v>
      </c>
      <c r="K17" s="84">
        <f t="shared" si="0"/>
        <v>9</v>
      </c>
      <c r="L17" s="84">
        <f t="shared" si="0"/>
        <v>10</v>
      </c>
      <c r="M17" s="84">
        <f t="shared" si="0"/>
        <v>11</v>
      </c>
      <c r="N17" s="84">
        <f t="shared" si="0"/>
        <v>12</v>
      </c>
      <c r="O17" s="84">
        <f t="shared" si="0"/>
        <v>13</v>
      </c>
      <c r="P17" s="84">
        <f t="shared" si="0"/>
        <v>14</v>
      </c>
      <c r="Q17" s="84">
        <f t="shared" si="0"/>
        <v>15</v>
      </c>
      <c r="R17" s="84">
        <f t="shared" si="0"/>
        <v>16</v>
      </c>
      <c r="S17" s="84">
        <f t="shared" si="0"/>
        <v>17</v>
      </c>
      <c r="T17" s="84">
        <f t="shared" si="0"/>
        <v>18</v>
      </c>
      <c r="U17" s="84">
        <f t="shared" si="0"/>
        <v>19</v>
      </c>
      <c r="V17" s="84">
        <f t="shared" si="0"/>
        <v>20</v>
      </c>
      <c r="W17" s="84">
        <f t="shared" si="0"/>
        <v>21</v>
      </c>
      <c r="X17" s="84">
        <f t="shared" si="0"/>
        <v>22</v>
      </c>
      <c r="Y17" s="84">
        <f t="shared" si="0"/>
        <v>23</v>
      </c>
      <c r="Z17" s="84">
        <f t="shared" si="0"/>
        <v>24</v>
      </c>
      <c r="AA17" s="84">
        <f t="shared" si="0"/>
        <v>25</v>
      </c>
      <c r="AB17" s="32"/>
      <c r="AC17" s="32"/>
      <c r="AD17" s="32"/>
      <c r="AE17" s="32"/>
      <c r="AF17" s="32"/>
    </row>
    <row r="18" spans="1:32" x14ac:dyDescent="0.25">
      <c r="A18" s="41" t="s">
        <v>145</v>
      </c>
      <c r="B18" s="108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32"/>
      <c r="AC18" s="32"/>
      <c r="AD18" s="32"/>
      <c r="AE18" s="32"/>
      <c r="AF18" s="32"/>
    </row>
    <row r="19" spans="1:32" x14ac:dyDescent="0.25">
      <c r="A19" s="41" t="s">
        <v>146</v>
      </c>
      <c r="B19" s="108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32"/>
      <c r="AC19" s="32"/>
      <c r="AD19" s="32"/>
      <c r="AE19" s="32"/>
      <c r="AF19" s="32"/>
    </row>
    <row r="20" spans="1:32" x14ac:dyDescent="0.25">
      <c r="A20" s="41" t="s">
        <v>147</v>
      </c>
      <c r="B20" s="109"/>
      <c r="C20" s="97">
        <f>+C18-C19</f>
        <v>0</v>
      </c>
      <c r="D20" s="97">
        <f t="shared" ref="D20:L20" si="1">+D18-D19</f>
        <v>0</v>
      </c>
      <c r="E20" s="97">
        <f t="shared" si="1"/>
        <v>0</v>
      </c>
      <c r="F20" s="97">
        <f t="shared" si="1"/>
        <v>0</v>
      </c>
      <c r="G20" s="97">
        <f t="shared" si="1"/>
        <v>0</v>
      </c>
      <c r="H20" s="97">
        <f t="shared" si="1"/>
        <v>0</v>
      </c>
      <c r="I20" s="97">
        <f t="shared" si="1"/>
        <v>0</v>
      </c>
      <c r="J20" s="97">
        <f t="shared" si="1"/>
        <v>0</v>
      </c>
      <c r="K20" s="97">
        <f t="shared" si="1"/>
        <v>0</v>
      </c>
      <c r="L20" s="97">
        <f t="shared" si="1"/>
        <v>0</v>
      </c>
      <c r="M20" s="97">
        <f t="shared" ref="M20:AA20" si="2">+M18-M19</f>
        <v>0</v>
      </c>
      <c r="N20" s="97">
        <f t="shared" si="2"/>
        <v>0</v>
      </c>
      <c r="O20" s="97">
        <f t="shared" si="2"/>
        <v>0</v>
      </c>
      <c r="P20" s="97">
        <f t="shared" si="2"/>
        <v>0</v>
      </c>
      <c r="Q20" s="97">
        <f t="shared" si="2"/>
        <v>0</v>
      </c>
      <c r="R20" s="97">
        <f t="shared" si="2"/>
        <v>0</v>
      </c>
      <c r="S20" s="97">
        <f t="shared" si="2"/>
        <v>0</v>
      </c>
      <c r="T20" s="97">
        <f t="shared" si="2"/>
        <v>0</v>
      </c>
      <c r="U20" s="97">
        <f t="shared" si="2"/>
        <v>0</v>
      </c>
      <c r="V20" s="97">
        <f t="shared" si="2"/>
        <v>0</v>
      </c>
      <c r="W20" s="97">
        <f t="shared" si="2"/>
        <v>0</v>
      </c>
      <c r="X20" s="97">
        <f t="shared" si="2"/>
        <v>0</v>
      </c>
      <c r="Y20" s="97">
        <f t="shared" si="2"/>
        <v>0</v>
      </c>
      <c r="Z20" s="97">
        <f t="shared" si="2"/>
        <v>0</v>
      </c>
      <c r="AA20" s="97">
        <f t="shared" si="2"/>
        <v>0</v>
      </c>
      <c r="AB20" s="32"/>
      <c r="AC20" s="32"/>
      <c r="AD20" s="32"/>
      <c r="AE20" s="32"/>
      <c r="AF20" s="32"/>
    </row>
    <row r="23" spans="1:32" x14ac:dyDescent="0.25">
      <c r="A23" s="43" t="s">
        <v>127</v>
      </c>
    </row>
    <row r="24" spans="1:32" x14ac:dyDescent="0.25">
      <c r="A24" s="43"/>
    </row>
    <row r="25" spans="1:32" x14ac:dyDescent="0.25">
      <c r="A25" s="121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</row>
    <row r="26" spans="1:32" x14ac:dyDescent="0.25">
      <c r="A26" s="121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</row>
    <row r="27" spans="1:32" x14ac:dyDescent="0.25">
      <c r="A27" s="12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</row>
    <row r="28" spans="1:32" x14ac:dyDescent="0.2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</row>
    <row r="29" spans="1:32" x14ac:dyDescent="0.2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</row>
    <row r="30" spans="1:32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</row>
    <row r="31" spans="1:32" x14ac:dyDescent="0.2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</row>
    <row r="32" spans="1:32" x14ac:dyDescent="0.2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</row>
    <row r="33" spans="1:32" x14ac:dyDescent="0.2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</row>
    <row r="34" spans="1:32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</row>
    <row r="35" spans="1:32" s="83" customFormat="1" ht="18" customHeight="1" x14ac:dyDescent="0.25">
      <c r="A35" s="44" t="s">
        <v>66</v>
      </c>
      <c r="F35" s="85"/>
    </row>
    <row r="36" spans="1:32" ht="8.25" customHeight="1" x14ac:dyDescent="0.25">
      <c r="A36" s="45"/>
      <c r="F36" s="82"/>
    </row>
    <row r="37" spans="1:32" ht="18" customHeight="1" x14ac:dyDescent="0.25">
      <c r="A37" s="41" t="s">
        <v>72</v>
      </c>
      <c r="B37" s="107" t="s">
        <v>82</v>
      </c>
      <c r="C37" s="39" t="s">
        <v>132</v>
      </c>
    </row>
    <row r="38" spans="1:32" ht="18" customHeight="1" x14ac:dyDescent="0.25">
      <c r="A38" s="41" t="s">
        <v>131</v>
      </c>
      <c r="B38" s="118"/>
      <c r="C38" s="39" t="s">
        <v>91</v>
      </c>
    </row>
    <row r="39" spans="1:32" ht="18" customHeight="1" x14ac:dyDescent="0.25">
      <c r="C39" s="39"/>
    </row>
    <row r="40" spans="1:32" ht="18" customHeight="1" x14ac:dyDescent="0.25">
      <c r="A40" s="39" t="s">
        <v>90</v>
      </c>
      <c r="F40" s="82"/>
    </row>
    <row r="41" spans="1:32" ht="10.5" customHeight="1" x14ac:dyDescent="0.25">
      <c r="A41" s="39"/>
      <c r="F41" s="82"/>
    </row>
    <row r="42" spans="1:32" ht="33.75" customHeight="1" x14ac:dyDescent="0.25">
      <c r="A42" s="45" t="s">
        <v>56</v>
      </c>
      <c r="B42" s="152" t="s">
        <v>118</v>
      </c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52"/>
      <c r="O42" s="52"/>
      <c r="P42" s="52"/>
      <c r="Q42" s="52"/>
      <c r="R42" s="52"/>
    </row>
    <row r="43" spans="1:32" x14ac:dyDescent="0.25">
      <c r="B43" s="86"/>
      <c r="C43" s="86"/>
      <c r="D43" s="86"/>
      <c r="E43" s="86"/>
      <c r="F43" s="86"/>
    </row>
    <row r="44" spans="1:32" x14ac:dyDescent="0.25">
      <c r="A44" s="88" t="s">
        <v>77</v>
      </c>
      <c r="B44" s="86"/>
      <c r="C44" s="86"/>
      <c r="D44" s="86"/>
      <c r="E44" s="86"/>
      <c r="F44" s="86"/>
    </row>
    <row r="45" spans="1:32" s="88" customFormat="1" ht="28.5" customHeight="1" x14ac:dyDescent="0.25">
      <c r="A45" s="87"/>
      <c r="B45" s="46" t="s">
        <v>62</v>
      </c>
      <c r="C45" s="46" t="s">
        <v>88</v>
      </c>
      <c r="D45" s="46" t="s">
        <v>63</v>
      </c>
      <c r="E45" s="123"/>
      <c r="F45" s="123"/>
      <c r="G45" s="123"/>
      <c r="H45" s="123"/>
      <c r="I45" s="123"/>
      <c r="J45" s="123"/>
      <c r="K45" s="123"/>
      <c r="L45" s="123"/>
      <c r="M45" s="123"/>
      <c r="N45" s="123"/>
    </row>
    <row r="46" spans="1:32" ht="18" customHeight="1" x14ac:dyDescent="0.25">
      <c r="A46" s="48" t="s">
        <v>70</v>
      </c>
      <c r="B46" s="33"/>
      <c r="C46" s="103">
        <f>+LOOKUP($B$37,'Pliego tarifario UTE vigente'!$B$6:$B$13,'Pliego tarifario UTE vigente'!$C$6:$C$13)</f>
        <v>1.37</v>
      </c>
      <c r="D46" s="49">
        <f>+B46*C46</f>
        <v>0</v>
      </c>
      <c r="E46" s="32"/>
      <c r="F46" s="124"/>
      <c r="G46" s="32"/>
      <c r="H46" s="32"/>
      <c r="I46" s="32"/>
      <c r="J46" s="32"/>
      <c r="K46" s="32"/>
      <c r="L46" s="32"/>
      <c r="M46" s="32"/>
      <c r="N46" s="32"/>
    </row>
    <row r="47" spans="1:32" x14ac:dyDescent="0.25">
      <c r="A47" s="48" t="s">
        <v>4</v>
      </c>
      <c r="B47" s="33"/>
      <c r="C47" s="103">
        <f>+LOOKUP($B$37,'Pliego tarifario UTE vigente'!$B$6:$B$13,'Pliego tarifario UTE vigente'!$D$6:$D$13)</f>
        <v>2.87</v>
      </c>
      <c r="D47" s="49">
        <f t="shared" ref="D47:D48" si="3">+B47*C47</f>
        <v>0</v>
      </c>
      <c r="E47" s="32"/>
      <c r="F47" s="124"/>
      <c r="G47" s="32"/>
      <c r="H47" s="32"/>
      <c r="I47" s="32"/>
      <c r="J47" s="32"/>
      <c r="K47" s="32"/>
      <c r="L47" s="32"/>
      <c r="M47" s="32"/>
      <c r="N47" s="32"/>
    </row>
    <row r="48" spans="1:32" x14ac:dyDescent="0.25">
      <c r="A48" s="48" t="s">
        <v>3</v>
      </c>
      <c r="B48" s="33"/>
      <c r="C48" s="103">
        <f>+LOOKUP($B$37,'Pliego tarifario UTE vigente'!$B$6:$B$13,'Pliego tarifario UTE vigente'!$E$6:$E$13)</f>
        <v>4.9009999999999998</v>
      </c>
      <c r="D48" s="49">
        <f t="shared" si="3"/>
        <v>0</v>
      </c>
      <c r="E48" s="32"/>
      <c r="F48" s="124"/>
      <c r="G48" s="32"/>
      <c r="H48" s="32"/>
      <c r="I48" s="32"/>
      <c r="J48" s="32"/>
      <c r="K48" s="32"/>
      <c r="L48" s="32"/>
      <c r="M48" s="32"/>
      <c r="N48" s="32"/>
    </row>
    <row r="49" spans="1:18" ht="45" x14ac:dyDescent="0.25">
      <c r="A49" s="48"/>
      <c r="B49" s="50" t="s">
        <v>54</v>
      </c>
      <c r="C49" s="93" t="e">
        <f>+SUMPRODUCT(B46:B48,C46:C48)/SUM(B46:B48)</f>
        <v>#DIV/0!</v>
      </c>
      <c r="D49" s="49">
        <f>+SUM(D46:D48)</f>
        <v>0</v>
      </c>
      <c r="E49" s="32"/>
      <c r="F49" s="32"/>
      <c r="G49" s="32"/>
      <c r="H49" s="32"/>
      <c r="I49" s="32"/>
      <c r="J49" s="32"/>
      <c r="K49" s="32"/>
      <c r="L49" s="32"/>
      <c r="M49" s="32"/>
      <c r="N49" s="32"/>
    </row>
    <row r="51" spans="1:18" x14ac:dyDescent="0.25">
      <c r="B51" s="153" t="s">
        <v>60</v>
      </c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5"/>
    </row>
    <row r="52" spans="1:18" x14ac:dyDescent="0.25">
      <c r="B52" s="51">
        <v>41640</v>
      </c>
      <c r="C52" s="51">
        <v>41671</v>
      </c>
      <c r="D52" s="51">
        <v>41699</v>
      </c>
      <c r="E52" s="51">
        <v>41730</v>
      </c>
      <c r="F52" s="51">
        <v>41760</v>
      </c>
      <c r="G52" s="51">
        <v>41791</v>
      </c>
      <c r="H52" s="51">
        <v>41821</v>
      </c>
      <c r="I52" s="51">
        <v>41852</v>
      </c>
      <c r="J52" s="51">
        <v>41883</v>
      </c>
      <c r="K52" s="51">
        <v>41913</v>
      </c>
      <c r="L52" s="51">
        <v>41944</v>
      </c>
      <c r="M52" s="51">
        <v>41974</v>
      </c>
      <c r="N52" s="51" t="s">
        <v>61</v>
      </c>
    </row>
    <row r="53" spans="1:18" x14ac:dyDescent="0.25">
      <c r="A53" s="48" t="s">
        <v>70</v>
      </c>
      <c r="B53" s="92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54" t="e">
        <f>+AVERAGE(B53:M53)</f>
        <v>#DIV/0!</v>
      </c>
    </row>
    <row r="54" spans="1:18" x14ac:dyDescent="0.25">
      <c r="A54" s="48" t="s">
        <v>4</v>
      </c>
      <c r="B54" s="92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54" t="e">
        <f t="shared" ref="N54:N55" si="4">+AVERAGE(B54:M54)</f>
        <v>#DIV/0!</v>
      </c>
    </row>
    <row r="55" spans="1:18" x14ac:dyDescent="0.25">
      <c r="A55" s="48" t="s">
        <v>3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54" t="e">
        <f t="shared" si="4"/>
        <v>#DIV/0!</v>
      </c>
    </row>
    <row r="57" spans="1:18" ht="30.75" customHeight="1" x14ac:dyDescent="0.25">
      <c r="A57" s="45" t="s">
        <v>57</v>
      </c>
      <c r="B57" s="152" t="s">
        <v>58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52"/>
      <c r="O57" s="52"/>
      <c r="P57" s="89"/>
      <c r="Q57" s="52"/>
      <c r="R57" s="52"/>
    </row>
    <row r="58" spans="1:18" ht="6.75" customHeight="1" x14ac:dyDescent="0.25"/>
    <row r="59" spans="1:18" x14ac:dyDescent="0.25">
      <c r="A59" s="39"/>
      <c r="C59" s="47" t="s">
        <v>89</v>
      </c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</row>
    <row r="60" spans="1:18" x14ac:dyDescent="0.25">
      <c r="A60" s="48" t="s">
        <v>70</v>
      </c>
      <c r="B60" s="53" t="s">
        <v>6</v>
      </c>
      <c r="C60" s="34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</row>
    <row r="61" spans="1:18" ht="30" x14ac:dyDescent="0.25">
      <c r="A61" s="48" t="s">
        <v>4</v>
      </c>
      <c r="B61" s="110" t="s">
        <v>92</v>
      </c>
      <c r="C61" s="34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</row>
    <row r="62" spans="1:18" x14ac:dyDescent="0.25">
      <c r="A62" s="48" t="s">
        <v>3</v>
      </c>
      <c r="B62" s="53" t="s">
        <v>5</v>
      </c>
      <c r="C62" s="34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</row>
    <row r="63" spans="1:18" ht="45" x14ac:dyDescent="0.25">
      <c r="B63" s="50" t="s">
        <v>55</v>
      </c>
      <c r="C63" s="94" t="e">
        <f>+(C46*C60+C47*C61+C48*C62)/SUM(C60:C61)</f>
        <v>#DIV/0!</v>
      </c>
      <c r="D63" s="116"/>
      <c r="E63" s="32"/>
      <c r="F63" s="32"/>
      <c r="G63" s="32"/>
      <c r="H63" s="32"/>
      <c r="I63" s="32"/>
      <c r="J63" s="32"/>
      <c r="K63" s="32"/>
      <c r="L63" s="32"/>
      <c r="M63" s="32"/>
      <c r="N63" s="32"/>
    </row>
    <row r="66" spans="1:33" s="55" customFormat="1" ht="15.75" x14ac:dyDescent="0.25">
      <c r="A66" s="42" t="s">
        <v>30</v>
      </c>
    </row>
    <row r="67" spans="1:33" s="56" customFormat="1" ht="7.5" customHeight="1" x14ac:dyDescent="0.25">
      <c r="A67" s="39"/>
    </row>
    <row r="68" spans="1:33" s="56" customFormat="1" x14ac:dyDescent="0.25">
      <c r="A68" s="39" t="s">
        <v>149</v>
      </c>
    </row>
    <row r="69" spans="1:33" s="56" customFormat="1" ht="7.5" customHeight="1" x14ac:dyDescent="0.25">
      <c r="A69" s="39"/>
    </row>
    <row r="70" spans="1:33" s="56" customFormat="1" x14ac:dyDescent="0.25">
      <c r="A70" s="39" t="s">
        <v>128</v>
      </c>
    </row>
    <row r="71" spans="1:33" s="56" customFormat="1" ht="7.5" customHeight="1" x14ac:dyDescent="0.25">
      <c r="A71" s="39"/>
    </row>
    <row r="72" spans="1:33" s="56" customFormat="1" x14ac:dyDescent="0.25">
      <c r="A72" s="39" t="s">
        <v>64</v>
      </c>
    </row>
    <row r="73" spans="1:33" s="56" customFormat="1" ht="7.5" customHeight="1" x14ac:dyDescent="0.25">
      <c r="A73" s="39"/>
    </row>
    <row r="74" spans="1:33" x14ac:dyDescent="0.25">
      <c r="A74" s="39" t="s">
        <v>73</v>
      </c>
    </row>
    <row r="75" spans="1:33" x14ac:dyDescent="0.25">
      <c r="A75" s="39"/>
    </row>
    <row r="76" spans="1:33" ht="17.25" customHeight="1" x14ac:dyDescent="0.25">
      <c r="B76" s="150" t="s">
        <v>29</v>
      </c>
      <c r="C76" s="150"/>
      <c r="D76" s="150"/>
      <c r="E76" s="150"/>
      <c r="F76" s="150"/>
      <c r="G76" s="150"/>
      <c r="H76" s="150"/>
      <c r="I76" s="150"/>
      <c r="J76" s="150"/>
      <c r="K76" s="150"/>
      <c r="L76" s="150"/>
    </row>
    <row r="77" spans="1:33" s="57" customFormat="1" x14ac:dyDescent="0.25">
      <c r="B77" s="57">
        <v>0</v>
      </c>
      <c r="C77" s="84">
        <f>+IF(B77&lt;$B$9,B77+1,"")</f>
        <v>1</v>
      </c>
      <c r="D77" s="84">
        <f t="shared" ref="D77:AA77" si="5">+IF(C77&lt;$B$9,C77+1,"")</f>
        <v>2</v>
      </c>
      <c r="E77" s="84">
        <f t="shared" si="5"/>
        <v>3</v>
      </c>
      <c r="F77" s="84">
        <f t="shared" si="5"/>
        <v>4</v>
      </c>
      <c r="G77" s="84">
        <f t="shared" si="5"/>
        <v>5</v>
      </c>
      <c r="H77" s="84">
        <f t="shared" si="5"/>
        <v>6</v>
      </c>
      <c r="I77" s="84">
        <f t="shared" si="5"/>
        <v>7</v>
      </c>
      <c r="J77" s="84">
        <f t="shared" si="5"/>
        <v>8</v>
      </c>
      <c r="K77" s="84">
        <f t="shared" si="5"/>
        <v>9</v>
      </c>
      <c r="L77" s="84">
        <f t="shared" si="5"/>
        <v>10</v>
      </c>
      <c r="M77" s="84">
        <f t="shared" si="5"/>
        <v>11</v>
      </c>
      <c r="N77" s="84">
        <f t="shared" si="5"/>
        <v>12</v>
      </c>
      <c r="O77" s="84">
        <f t="shared" si="5"/>
        <v>13</v>
      </c>
      <c r="P77" s="84">
        <f t="shared" si="5"/>
        <v>14</v>
      </c>
      <c r="Q77" s="84">
        <f t="shared" si="5"/>
        <v>15</v>
      </c>
      <c r="R77" s="84">
        <f t="shared" si="5"/>
        <v>16</v>
      </c>
      <c r="S77" s="84">
        <f t="shared" si="5"/>
        <v>17</v>
      </c>
      <c r="T77" s="84">
        <f t="shared" si="5"/>
        <v>18</v>
      </c>
      <c r="U77" s="84">
        <f t="shared" si="5"/>
        <v>19</v>
      </c>
      <c r="V77" s="84">
        <f t="shared" si="5"/>
        <v>20</v>
      </c>
      <c r="W77" s="84">
        <f t="shared" si="5"/>
        <v>21</v>
      </c>
      <c r="X77" s="84">
        <f t="shared" si="5"/>
        <v>22</v>
      </c>
      <c r="Y77" s="84">
        <f t="shared" si="5"/>
        <v>23</v>
      </c>
      <c r="Z77" s="84">
        <f t="shared" si="5"/>
        <v>24</v>
      </c>
      <c r="AA77" s="84">
        <f t="shared" si="5"/>
        <v>25</v>
      </c>
      <c r="AB77" s="122"/>
      <c r="AC77" s="122"/>
      <c r="AD77" s="122"/>
      <c r="AE77" s="122"/>
      <c r="AF77" s="122"/>
      <c r="AG77" s="122"/>
    </row>
    <row r="78" spans="1:33" s="57" customFormat="1" x14ac:dyDescent="0.25">
      <c r="A78" s="58" t="s">
        <v>133</v>
      </c>
      <c r="B78" s="114">
        <f>+SUM(B79:B82)</f>
        <v>0</v>
      </c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122"/>
      <c r="AC78" s="122"/>
      <c r="AD78" s="122"/>
      <c r="AE78" s="122"/>
      <c r="AF78" s="122"/>
      <c r="AG78" s="122"/>
    </row>
    <row r="79" spans="1:33" s="57" customFormat="1" x14ac:dyDescent="0.25">
      <c r="A79" s="64" t="s">
        <v>44</v>
      </c>
      <c r="B79" s="95"/>
      <c r="C79" s="115"/>
      <c r="D79" s="95"/>
      <c r="E79" s="115"/>
      <c r="F79" s="95"/>
      <c r="G79" s="115"/>
      <c r="H79" s="95"/>
      <c r="I79" s="115"/>
      <c r="J79" s="95"/>
      <c r="K79" s="11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122"/>
      <c r="AC79" s="122"/>
      <c r="AD79" s="122"/>
      <c r="AE79" s="122"/>
      <c r="AF79" s="122"/>
      <c r="AG79" s="122"/>
    </row>
    <row r="80" spans="1:33" s="57" customFormat="1" x14ac:dyDescent="0.25">
      <c r="A80" s="64" t="s">
        <v>45</v>
      </c>
      <c r="B80" s="95"/>
      <c r="C80" s="115"/>
      <c r="D80" s="95"/>
      <c r="E80" s="115"/>
      <c r="F80" s="95"/>
      <c r="G80" s="115"/>
      <c r="H80" s="95"/>
      <c r="I80" s="115"/>
      <c r="J80" s="95"/>
      <c r="K80" s="11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122"/>
      <c r="AC80" s="122"/>
      <c r="AD80" s="122"/>
      <c r="AE80" s="122"/>
      <c r="AF80" s="122"/>
      <c r="AG80" s="122"/>
    </row>
    <row r="81" spans="1:33" s="57" customFormat="1" x14ac:dyDescent="0.25">
      <c r="A81" s="64" t="s">
        <v>46</v>
      </c>
      <c r="B81" s="95"/>
      <c r="C81" s="115"/>
      <c r="D81" s="95"/>
      <c r="E81" s="115"/>
      <c r="F81" s="95"/>
      <c r="G81" s="115"/>
      <c r="H81" s="95"/>
      <c r="I81" s="115"/>
      <c r="J81" s="95"/>
      <c r="K81" s="115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95"/>
      <c r="W81" s="95"/>
      <c r="X81" s="95"/>
      <c r="Y81" s="95"/>
      <c r="Z81" s="95"/>
      <c r="AA81" s="95"/>
      <c r="AB81" s="122"/>
      <c r="AC81" s="122"/>
      <c r="AD81" s="122"/>
      <c r="AE81" s="122"/>
      <c r="AF81" s="122"/>
      <c r="AG81" s="122"/>
    </row>
    <row r="82" spans="1:33" s="57" customFormat="1" x14ac:dyDescent="0.25">
      <c r="A82" s="36" t="s">
        <v>97</v>
      </c>
      <c r="B82" s="95"/>
      <c r="C82" s="115"/>
      <c r="D82" s="95"/>
      <c r="E82" s="115"/>
      <c r="F82" s="95"/>
      <c r="G82" s="115"/>
      <c r="H82" s="95"/>
      <c r="I82" s="115"/>
      <c r="J82" s="95"/>
      <c r="K82" s="11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122"/>
      <c r="AC82" s="122"/>
      <c r="AD82" s="122"/>
      <c r="AE82" s="122"/>
      <c r="AF82" s="122"/>
      <c r="AG82" s="122"/>
    </row>
    <row r="83" spans="1:33" x14ac:dyDescent="0.25">
      <c r="A83" s="41" t="s">
        <v>134</v>
      </c>
      <c r="B83" s="60"/>
      <c r="C83" s="111">
        <f t="shared" ref="C83:AA83" si="6">+C20</f>
        <v>0</v>
      </c>
      <c r="D83" s="111">
        <f t="shared" si="6"/>
        <v>0</v>
      </c>
      <c r="E83" s="111">
        <f t="shared" si="6"/>
        <v>0</v>
      </c>
      <c r="F83" s="111">
        <f t="shared" si="6"/>
        <v>0</v>
      </c>
      <c r="G83" s="111">
        <f t="shared" si="6"/>
        <v>0</v>
      </c>
      <c r="H83" s="111">
        <f t="shared" si="6"/>
        <v>0</v>
      </c>
      <c r="I83" s="111">
        <f t="shared" si="6"/>
        <v>0</v>
      </c>
      <c r="J83" s="111">
        <f t="shared" si="6"/>
        <v>0</v>
      </c>
      <c r="K83" s="111">
        <f t="shared" si="6"/>
        <v>0</v>
      </c>
      <c r="L83" s="111">
        <f t="shared" si="6"/>
        <v>0</v>
      </c>
      <c r="M83" s="111">
        <f t="shared" si="6"/>
        <v>0</v>
      </c>
      <c r="N83" s="111">
        <f t="shared" si="6"/>
        <v>0</v>
      </c>
      <c r="O83" s="111">
        <f t="shared" si="6"/>
        <v>0</v>
      </c>
      <c r="P83" s="111">
        <f t="shared" si="6"/>
        <v>0</v>
      </c>
      <c r="Q83" s="111">
        <f t="shared" si="6"/>
        <v>0</v>
      </c>
      <c r="R83" s="111">
        <f t="shared" si="6"/>
        <v>0</v>
      </c>
      <c r="S83" s="111">
        <f t="shared" si="6"/>
        <v>0</v>
      </c>
      <c r="T83" s="111">
        <f t="shared" si="6"/>
        <v>0</v>
      </c>
      <c r="U83" s="111">
        <f t="shared" si="6"/>
        <v>0</v>
      </c>
      <c r="V83" s="111">
        <f t="shared" si="6"/>
        <v>0</v>
      </c>
      <c r="W83" s="111">
        <f t="shared" si="6"/>
        <v>0</v>
      </c>
      <c r="X83" s="111">
        <f t="shared" si="6"/>
        <v>0</v>
      </c>
      <c r="Y83" s="111">
        <f t="shared" si="6"/>
        <v>0</v>
      </c>
      <c r="Z83" s="111">
        <f t="shared" si="6"/>
        <v>0</v>
      </c>
      <c r="AA83" s="111">
        <f t="shared" si="6"/>
        <v>0</v>
      </c>
      <c r="AB83" s="32"/>
      <c r="AC83" s="32"/>
      <c r="AD83" s="32"/>
      <c r="AE83" s="32"/>
      <c r="AF83" s="32"/>
      <c r="AG83" s="32"/>
    </row>
    <row r="84" spans="1:33" x14ac:dyDescent="0.25">
      <c r="A84" s="41" t="s">
        <v>135</v>
      </c>
      <c r="B84" s="60"/>
      <c r="C84" s="112">
        <f>+IF(C77="",0,$B$38)</f>
        <v>0</v>
      </c>
      <c r="D84" s="112">
        <f t="shared" ref="D84:AA84" si="7">+IF(D77="",0,$B$38)</f>
        <v>0</v>
      </c>
      <c r="E84" s="112">
        <f t="shared" si="7"/>
        <v>0</v>
      </c>
      <c r="F84" s="112">
        <f t="shared" si="7"/>
        <v>0</v>
      </c>
      <c r="G84" s="112">
        <f t="shared" si="7"/>
        <v>0</v>
      </c>
      <c r="H84" s="112">
        <f t="shared" si="7"/>
        <v>0</v>
      </c>
      <c r="I84" s="112">
        <f t="shared" si="7"/>
        <v>0</v>
      </c>
      <c r="J84" s="112">
        <f t="shared" si="7"/>
        <v>0</v>
      </c>
      <c r="K84" s="112">
        <f t="shared" si="7"/>
        <v>0</v>
      </c>
      <c r="L84" s="112">
        <f t="shared" si="7"/>
        <v>0</v>
      </c>
      <c r="M84" s="112">
        <f t="shared" si="7"/>
        <v>0</v>
      </c>
      <c r="N84" s="112">
        <f t="shared" si="7"/>
        <v>0</v>
      </c>
      <c r="O84" s="112">
        <f t="shared" si="7"/>
        <v>0</v>
      </c>
      <c r="P84" s="112">
        <f t="shared" si="7"/>
        <v>0</v>
      </c>
      <c r="Q84" s="112">
        <f t="shared" si="7"/>
        <v>0</v>
      </c>
      <c r="R84" s="112">
        <f t="shared" si="7"/>
        <v>0</v>
      </c>
      <c r="S84" s="112">
        <f t="shared" si="7"/>
        <v>0</v>
      </c>
      <c r="T84" s="112">
        <f t="shared" si="7"/>
        <v>0</v>
      </c>
      <c r="U84" s="112">
        <f t="shared" si="7"/>
        <v>0</v>
      </c>
      <c r="V84" s="112">
        <f t="shared" si="7"/>
        <v>0</v>
      </c>
      <c r="W84" s="112">
        <f t="shared" si="7"/>
        <v>0</v>
      </c>
      <c r="X84" s="112">
        <f t="shared" si="7"/>
        <v>0</v>
      </c>
      <c r="Y84" s="112">
        <f t="shared" si="7"/>
        <v>0</v>
      </c>
      <c r="Z84" s="112">
        <f t="shared" si="7"/>
        <v>0</v>
      </c>
      <c r="AA84" s="112">
        <f t="shared" si="7"/>
        <v>0</v>
      </c>
      <c r="AB84" s="32"/>
      <c r="AC84" s="32"/>
      <c r="AD84" s="32"/>
      <c r="AE84" s="32"/>
      <c r="AF84" s="32"/>
      <c r="AG84" s="32"/>
    </row>
    <row r="85" spans="1:33" x14ac:dyDescent="0.25">
      <c r="A85" s="41" t="s">
        <v>124</v>
      </c>
      <c r="B85" s="59"/>
      <c r="C85" s="111">
        <f>C83*C84</f>
        <v>0</v>
      </c>
      <c r="D85" s="111">
        <f t="shared" ref="D85:AA85" si="8">D83*D84</f>
        <v>0</v>
      </c>
      <c r="E85" s="111">
        <f t="shared" si="8"/>
        <v>0</v>
      </c>
      <c r="F85" s="111">
        <f t="shared" si="8"/>
        <v>0</v>
      </c>
      <c r="G85" s="111">
        <f t="shared" si="8"/>
        <v>0</v>
      </c>
      <c r="H85" s="111">
        <f t="shared" si="8"/>
        <v>0</v>
      </c>
      <c r="I85" s="111">
        <f t="shared" si="8"/>
        <v>0</v>
      </c>
      <c r="J85" s="111">
        <f t="shared" si="8"/>
        <v>0</v>
      </c>
      <c r="K85" s="111">
        <f t="shared" si="8"/>
        <v>0</v>
      </c>
      <c r="L85" s="111">
        <f t="shared" si="8"/>
        <v>0</v>
      </c>
      <c r="M85" s="111">
        <f t="shared" si="8"/>
        <v>0</v>
      </c>
      <c r="N85" s="111">
        <f t="shared" si="8"/>
        <v>0</v>
      </c>
      <c r="O85" s="111">
        <f t="shared" si="8"/>
        <v>0</v>
      </c>
      <c r="P85" s="111">
        <f t="shared" si="8"/>
        <v>0</v>
      </c>
      <c r="Q85" s="111">
        <f t="shared" si="8"/>
        <v>0</v>
      </c>
      <c r="R85" s="111">
        <f t="shared" si="8"/>
        <v>0</v>
      </c>
      <c r="S85" s="111">
        <f t="shared" si="8"/>
        <v>0</v>
      </c>
      <c r="T85" s="111">
        <f t="shared" si="8"/>
        <v>0</v>
      </c>
      <c r="U85" s="111">
        <f t="shared" si="8"/>
        <v>0</v>
      </c>
      <c r="V85" s="111">
        <f t="shared" si="8"/>
        <v>0</v>
      </c>
      <c r="W85" s="111">
        <f t="shared" si="8"/>
        <v>0</v>
      </c>
      <c r="X85" s="111">
        <f t="shared" si="8"/>
        <v>0</v>
      </c>
      <c r="Y85" s="111">
        <f t="shared" si="8"/>
        <v>0</v>
      </c>
      <c r="Z85" s="111">
        <f t="shared" si="8"/>
        <v>0</v>
      </c>
      <c r="AA85" s="111">
        <f t="shared" si="8"/>
        <v>0</v>
      </c>
      <c r="AB85" s="32"/>
      <c r="AC85" s="32"/>
      <c r="AD85" s="32"/>
      <c r="AE85" s="32"/>
      <c r="AF85" s="32"/>
      <c r="AG85" s="32"/>
    </row>
    <row r="86" spans="1:33" x14ac:dyDescent="0.25">
      <c r="A86" s="61" t="s">
        <v>120</v>
      </c>
      <c r="B86" s="111">
        <f>+NPV(10%,C85:AA85)</f>
        <v>0</v>
      </c>
      <c r="AB86" s="32"/>
      <c r="AC86" s="32"/>
      <c r="AD86" s="32"/>
      <c r="AE86" s="32"/>
      <c r="AF86" s="32"/>
      <c r="AG86" s="32"/>
    </row>
    <row r="87" spans="1:33" x14ac:dyDescent="0.25">
      <c r="A87" s="62"/>
      <c r="B87" s="62"/>
      <c r="AB87" s="32"/>
      <c r="AC87" s="32"/>
      <c r="AD87" s="32"/>
      <c r="AE87" s="32"/>
      <c r="AF87" s="32"/>
      <c r="AG87" s="32"/>
    </row>
    <row r="88" spans="1:33" x14ac:dyDescent="0.25">
      <c r="A88" s="134" t="s">
        <v>121</v>
      </c>
      <c r="B88" s="125" t="e">
        <f>-B78/B86</f>
        <v>#DIV/0!</v>
      </c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</row>
    <row r="89" spans="1:33" x14ac:dyDescent="0.25">
      <c r="AB89" s="32"/>
      <c r="AC89" s="32"/>
      <c r="AD89" s="32"/>
      <c r="AE89" s="32"/>
      <c r="AF89" s="32"/>
      <c r="AG89" s="32"/>
    </row>
    <row r="90" spans="1:33" s="66" customFormat="1" ht="45" x14ac:dyDescent="0.25">
      <c r="A90" s="65" t="s">
        <v>98</v>
      </c>
      <c r="B90" s="117">
        <f t="shared" ref="B90:C90" si="9">+SUM(B91:B92)</f>
        <v>0</v>
      </c>
      <c r="C90" s="117">
        <f t="shared" si="9"/>
        <v>0</v>
      </c>
      <c r="D90" s="117">
        <f t="shared" ref="D90" si="10">+SUM(D91:D92)</f>
        <v>0</v>
      </c>
      <c r="E90" s="117">
        <f t="shared" ref="E90" si="11">+SUM(E91:E92)</f>
        <v>0</v>
      </c>
      <c r="F90" s="117">
        <f t="shared" ref="F90" si="12">+SUM(F91:F92)</f>
        <v>0</v>
      </c>
      <c r="G90" s="117">
        <f t="shared" ref="G90" si="13">+SUM(G91:G92)</f>
        <v>0</v>
      </c>
      <c r="H90" s="117">
        <f t="shared" ref="H90" si="14">+SUM(H91:H92)</f>
        <v>0</v>
      </c>
      <c r="I90" s="117">
        <f t="shared" ref="I90" si="15">+SUM(I91:I92)</f>
        <v>0</v>
      </c>
      <c r="J90" s="117">
        <f t="shared" ref="J90" si="16">+SUM(J91:J92)</f>
        <v>0</v>
      </c>
      <c r="K90" s="117">
        <f t="shared" ref="K90" si="17">+SUM(K91:K92)</f>
        <v>0</v>
      </c>
      <c r="L90" s="117">
        <f t="shared" ref="L90" si="18">+SUM(L91:L92)</f>
        <v>0</v>
      </c>
      <c r="M90" s="117">
        <f t="shared" ref="M90" si="19">+SUM(M91:M92)</f>
        <v>0</v>
      </c>
      <c r="N90" s="117">
        <f t="shared" ref="N90" si="20">+SUM(N91:N92)</f>
        <v>0</v>
      </c>
      <c r="O90" s="117">
        <f t="shared" ref="O90" si="21">+SUM(O91:O92)</f>
        <v>0</v>
      </c>
      <c r="P90" s="117">
        <f t="shared" ref="P90" si="22">+SUM(P91:P92)</f>
        <v>0</v>
      </c>
      <c r="Q90" s="117">
        <f t="shared" ref="Q90" si="23">+SUM(Q91:Q92)</f>
        <v>0</v>
      </c>
      <c r="R90" s="117">
        <f t="shared" ref="R90" si="24">+SUM(R91:R92)</f>
        <v>0</v>
      </c>
      <c r="S90" s="117">
        <f t="shared" ref="S90" si="25">+SUM(S91:S92)</f>
        <v>0</v>
      </c>
      <c r="T90" s="117">
        <f t="shared" ref="T90" si="26">+SUM(T91:T92)</f>
        <v>0</v>
      </c>
      <c r="U90" s="117">
        <f t="shared" ref="U90" si="27">+SUM(U91:U92)</f>
        <v>0</v>
      </c>
      <c r="V90" s="117">
        <f t="shared" ref="V90" si="28">+SUM(V91:V92)</f>
        <v>0</v>
      </c>
      <c r="W90" s="117">
        <f t="shared" ref="W90" si="29">+SUM(W91:W92)</f>
        <v>0</v>
      </c>
      <c r="X90" s="117">
        <f t="shared" ref="X90" si="30">+SUM(X91:X92)</f>
        <v>0</v>
      </c>
      <c r="Y90" s="117">
        <f t="shared" ref="Y90" si="31">+SUM(Y91:Y92)</f>
        <v>0</v>
      </c>
      <c r="Z90" s="117">
        <f t="shared" ref="Z90" si="32">+SUM(Z91:Z92)</f>
        <v>0</v>
      </c>
      <c r="AA90" s="117">
        <f t="shared" ref="AA90" si="33">+SUM(AA91:AA92)</f>
        <v>0</v>
      </c>
      <c r="AB90" s="116"/>
      <c r="AC90" s="116"/>
      <c r="AD90" s="116"/>
      <c r="AE90" s="116"/>
      <c r="AF90" s="116"/>
      <c r="AG90" s="116"/>
    </row>
    <row r="91" spans="1:33" s="116" customFormat="1" x14ac:dyDescent="0.25">
      <c r="A91" s="36" t="s">
        <v>95</v>
      </c>
      <c r="B91" s="37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20"/>
      <c r="R91" s="120"/>
      <c r="S91" s="120"/>
      <c r="T91" s="120"/>
      <c r="U91" s="120"/>
      <c r="V91" s="120"/>
      <c r="W91" s="120"/>
      <c r="X91" s="120"/>
      <c r="Y91" s="120"/>
      <c r="Z91" s="120"/>
      <c r="AA91" s="120"/>
    </row>
    <row r="92" spans="1:33" s="116" customFormat="1" x14ac:dyDescent="0.25">
      <c r="A92" s="36" t="s">
        <v>96</v>
      </c>
      <c r="B92" s="37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0"/>
    </row>
    <row r="93" spans="1:33" s="66" customFormat="1" ht="45" x14ac:dyDescent="0.25">
      <c r="A93" s="65" t="s">
        <v>99</v>
      </c>
      <c r="B93" s="117">
        <f t="shared" ref="B93:AA93" si="34">+SUM(B94:B95)</f>
        <v>0</v>
      </c>
      <c r="C93" s="117">
        <f t="shared" si="34"/>
        <v>0</v>
      </c>
      <c r="D93" s="117">
        <f t="shared" si="34"/>
        <v>0</v>
      </c>
      <c r="E93" s="117">
        <f t="shared" si="34"/>
        <v>0</v>
      </c>
      <c r="F93" s="117">
        <f t="shared" si="34"/>
        <v>0</v>
      </c>
      <c r="G93" s="117">
        <f t="shared" si="34"/>
        <v>0</v>
      </c>
      <c r="H93" s="117">
        <f t="shared" si="34"/>
        <v>0</v>
      </c>
      <c r="I93" s="117">
        <f t="shared" si="34"/>
        <v>0</v>
      </c>
      <c r="J93" s="117">
        <f t="shared" si="34"/>
        <v>0</v>
      </c>
      <c r="K93" s="117">
        <f t="shared" si="34"/>
        <v>0</v>
      </c>
      <c r="L93" s="117">
        <f t="shared" si="34"/>
        <v>0</v>
      </c>
      <c r="M93" s="117">
        <f t="shared" si="34"/>
        <v>0</v>
      </c>
      <c r="N93" s="117">
        <f t="shared" si="34"/>
        <v>0</v>
      </c>
      <c r="O93" s="117">
        <f t="shared" si="34"/>
        <v>0</v>
      </c>
      <c r="P93" s="117">
        <f t="shared" si="34"/>
        <v>0</v>
      </c>
      <c r="Q93" s="117">
        <f t="shared" si="34"/>
        <v>0</v>
      </c>
      <c r="R93" s="117">
        <f t="shared" si="34"/>
        <v>0</v>
      </c>
      <c r="S93" s="117">
        <f t="shared" si="34"/>
        <v>0</v>
      </c>
      <c r="T93" s="117">
        <f t="shared" si="34"/>
        <v>0</v>
      </c>
      <c r="U93" s="117">
        <f t="shared" si="34"/>
        <v>0</v>
      </c>
      <c r="V93" s="117">
        <f t="shared" si="34"/>
        <v>0</v>
      </c>
      <c r="W93" s="117">
        <f t="shared" si="34"/>
        <v>0</v>
      </c>
      <c r="X93" s="117">
        <f t="shared" si="34"/>
        <v>0</v>
      </c>
      <c r="Y93" s="117">
        <f t="shared" si="34"/>
        <v>0</v>
      </c>
      <c r="Z93" s="117">
        <f t="shared" si="34"/>
        <v>0</v>
      </c>
      <c r="AA93" s="117">
        <f t="shared" si="34"/>
        <v>0</v>
      </c>
      <c r="AB93" s="116"/>
      <c r="AC93" s="116"/>
      <c r="AD93" s="116"/>
      <c r="AE93" s="116"/>
      <c r="AF93" s="116"/>
      <c r="AG93" s="116"/>
    </row>
    <row r="94" spans="1:33" s="116" customFormat="1" x14ac:dyDescent="0.25">
      <c r="A94" s="36" t="s">
        <v>94</v>
      </c>
      <c r="B94" s="37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0"/>
      <c r="Q94" s="120"/>
      <c r="R94" s="120"/>
      <c r="S94" s="120"/>
      <c r="T94" s="120"/>
      <c r="U94" s="120"/>
      <c r="V94" s="120"/>
      <c r="W94" s="120"/>
      <c r="X94" s="120"/>
      <c r="Y94" s="120"/>
      <c r="Z94" s="120"/>
      <c r="AA94" s="120"/>
    </row>
    <row r="95" spans="1:33" s="116" customFormat="1" x14ac:dyDescent="0.25">
      <c r="A95" s="36" t="s">
        <v>95</v>
      </c>
      <c r="B95" s="37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</row>
    <row r="96" spans="1:33" s="66" customFormat="1" x14ac:dyDescent="0.25">
      <c r="AB96" s="116"/>
      <c r="AC96" s="116"/>
      <c r="AD96" s="116"/>
      <c r="AE96" s="116"/>
      <c r="AF96" s="116"/>
      <c r="AG96" s="116"/>
    </row>
    <row r="97" spans="1:33" s="66" customFormat="1" x14ac:dyDescent="0.25">
      <c r="A97" s="67" t="s">
        <v>47</v>
      </c>
      <c r="B97" s="97">
        <f t="shared" ref="B97:AA97" si="35">+B78+B90</f>
        <v>0</v>
      </c>
      <c r="C97" s="97">
        <f t="shared" si="35"/>
        <v>0</v>
      </c>
      <c r="D97" s="97">
        <f t="shared" si="35"/>
        <v>0</v>
      </c>
      <c r="E97" s="97">
        <f t="shared" si="35"/>
        <v>0</v>
      </c>
      <c r="F97" s="97">
        <f t="shared" si="35"/>
        <v>0</v>
      </c>
      <c r="G97" s="97">
        <f t="shared" si="35"/>
        <v>0</v>
      </c>
      <c r="H97" s="97">
        <f t="shared" si="35"/>
        <v>0</v>
      </c>
      <c r="I97" s="97">
        <f t="shared" si="35"/>
        <v>0</v>
      </c>
      <c r="J97" s="97">
        <f t="shared" si="35"/>
        <v>0</v>
      </c>
      <c r="K97" s="97">
        <f t="shared" si="35"/>
        <v>0</v>
      </c>
      <c r="L97" s="97">
        <f t="shared" si="35"/>
        <v>0</v>
      </c>
      <c r="M97" s="97">
        <f t="shared" si="35"/>
        <v>0</v>
      </c>
      <c r="N97" s="97">
        <f t="shared" si="35"/>
        <v>0</v>
      </c>
      <c r="O97" s="97">
        <f t="shared" si="35"/>
        <v>0</v>
      </c>
      <c r="P97" s="97">
        <f t="shared" si="35"/>
        <v>0</v>
      </c>
      <c r="Q97" s="97">
        <f t="shared" si="35"/>
        <v>0</v>
      </c>
      <c r="R97" s="97">
        <f t="shared" si="35"/>
        <v>0</v>
      </c>
      <c r="S97" s="97">
        <f t="shared" si="35"/>
        <v>0</v>
      </c>
      <c r="T97" s="97">
        <f t="shared" si="35"/>
        <v>0</v>
      </c>
      <c r="U97" s="97">
        <f t="shared" si="35"/>
        <v>0</v>
      </c>
      <c r="V97" s="97">
        <f t="shared" si="35"/>
        <v>0</v>
      </c>
      <c r="W97" s="97">
        <f t="shared" si="35"/>
        <v>0</v>
      </c>
      <c r="X97" s="97">
        <f t="shared" si="35"/>
        <v>0</v>
      </c>
      <c r="Y97" s="97">
        <f t="shared" si="35"/>
        <v>0</v>
      </c>
      <c r="Z97" s="97">
        <f t="shared" si="35"/>
        <v>0</v>
      </c>
      <c r="AA97" s="97">
        <f t="shared" si="35"/>
        <v>0</v>
      </c>
      <c r="AB97" s="116"/>
      <c r="AC97" s="116"/>
      <c r="AD97" s="116"/>
      <c r="AE97" s="116"/>
      <c r="AF97" s="116"/>
      <c r="AG97" s="116"/>
    </row>
    <row r="98" spans="1:33" s="66" customFormat="1" x14ac:dyDescent="0.25">
      <c r="A98" s="67" t="s">
        <v>51</v>
      </c>
      <c r="B98" s="97">
        <f t="shared" ref="B98:AA98" si="36">+B85+B93</f>
        <v>0</v>
      </c>
      <c r="C98" s="97">
        <f t="shared" si="36"/>
        <v>0</v>
      </c>
      <c r="D98" s="97">
        <f t="shared" si="36"/>
        <v>0</v>
      </c>
      <c r="E98" s="97">
        <f t="shared" si="36"/>
        <v>0</v>
      </c>
      <c r="F98" s="97">
        <f t="shared" si="36"/>
        <v>0</v>
      </c>
      <c r="G98" s="97">
        <f t="shared" si="36"/>
        <v>0</v>
      </c>
      <c r="H98" s="97">
        <f t="shared" si="36"/>
        <v>0</v>
      </c>
      <c r="I98" s="97">
        <f t="shared" si="36"/>
        <v>0</v>
      </c>
      <c r="J98" s="97">
        <f t="shared" si="36"/>
        <v>0</v>
      </c>
      <c r="K98" s="97">
        <f t="shared" si="36"/>
        <v>0</v>
      </c>
      <c r="L98" s="97">
        <f t="shared" si="36"/>
        <v>0</v>
      </c>
      <c r="M98" s="97">
        <f t="shared" si="36"/>
        <v>0</v>
      </c>
      <c r="N98" s="97">
        <f t="shared" si="36"/>
        <v>0</v>
      </c>
      <c r="O98" s="97">
        <f t="shared" si="36"/>
        <v>0</v>
      </c>
      <c r="P98" s="97">
        <f t="shared" si="36"/>
        <v>0</v>
      </c>
      <c r="Q98" s="97">
        <f t="shared" si="36"/>
        <v>0</v>
      </c>
      <c r="R98" s="97">
        <f t="shared" si="36"/>
        <v>0</v>
      </c>
      <c r="S98" s="97">
        <f t="shared" si="36"/>
        <v>0</v>
      </c>
      <c r="T98" s="97">
        <f t="shared" si="36"/>
        <v>0</v>
      </c>
      <c r="U98" s="97">
        <f t="shared" si="36"/>
        <v>0</v>
      </c>
      <c r="V98" s="97">
        <f t="shared" si="36"/>
        <v>0</v>
      </c>
      <c r="W98" s="97">
        <f t="shared" si="36"/>
        <v>0</v>
      </c>
      <c r="X98" s="97">
        <f t="shared" si="36"/>
        <v>0</v>
      </c>
      <c r="Y98" s="97">
        <f t="shared" si="36"/>
        <v>0</v>
      </c>
      <c r="Z98" s="97">
        <f t="shared" si="36"/>
        <v>0</v>
      </c>
      <c r="AA98" s="97">
        <f t="shared" si="36"/>
        <v>0</v>
      </c>
      <c r="AB98" s="116"/>
      <c r="AC98" s="116"/>
      <c r="AD98" s="116"/>
      <c r="AE98" s="116"/>
      <c r="AF98" s="116"/>
      <c r="AG98" s="116"/>
    </row>
    <row r="99" spans="1:33" s="66" customFormat="1" x14ac:dyDescent="0.25">
      <c r="A99" s="67" t="s">
        <v>103</v>
      </c>
      <c r="B99" s="111">
        <f>+SUM(B97:B98)</f>
        <v>0</v>
      </c>
      <c r="C99" s="111">
        <f t="shared" ref="C99:AA99" si="37">+SUM(C97:C98)</f>
        <v>0</v>
      </c>
      <c r="D99" s="111">
        <f t="shared" si="37"/>
        <v>0</v>
      </c>
      <c r="E99" s="111">
        <f t="shared" si="37"/>
        <v>0</v>
      </c>
      <c r="F99" s="111">
        <f t="shared" si="37"/>
        <v>0</v>
      </c>
      <c r="G99" s="111">
        <f t="shared" si="37"/>
        <v>0</v>
      </c>
      <c r="H99" s="111">
        <f t="shared" si="37"/>
        <v>0</v>
      </c>
      <c r="I99" s="111">
        <f t="shared" si="37"/>
        <v>0</v>
      </c>
      <c r="J99" s="111">
        <f t="shared" si="37"/>
        <v>0</v>
      </c>
      <c r="K99" s="111">
        <f t="shared" si="37"/>
        <v>0</v>
      </c>
      <c r="L99" s="111">
        <f t="shared" si="37"/>
        <v>0</v>
      </c>
      <c r="M99" s="111">
        <f t="shared" si="37"/>
        <v>0</v>
      </c>
      <c r="N99" s="111">
        <f t="shared" si="37"/>
        <v>0</v>
      </c>
      <c r="O99" s="111">
        <f t="shared" si="37"/>
        <v>0</v>
      </c>
      <c r="P99" s="111">
        <f t="shared" si="37"/>
        <v>0</v>
      </c>
      <c r="Q99" s="111">
        <f t="shared" si="37"/>
        <v>0</v>
      </c>
      <c r="R99" s="111">
        <f t="shared" si="37"/>
        <v>0</v>
      </c>
      <c r="S99" s="111">
        <f t="shared" si="37"/>
        <v>0</v>
      </c>
      <c r="T99" s="111">
        <f t="shared" si="37"/>
        <v>0</v>
      </c>
      <c r="U99" s="111">
        <f t="shared" si="37"/>
        <v>0</v>
      </c>
      <c r="V99" s="111">
        <f t="shared" si="37"/>
        <v>0</v>
      </c>
      <c r="W99" s="111">
        <f t="shared" si="37"/>
        <v>0</v>
      </c>
      <c r="X99" s="111">
        <f t="shared" si="37"/>
        <v>0</v>
      </c>
      <c r="Y99" s="111">
        <f t="shared" si="37"/>
        <v>0</v>
      </c>
      <c r="Z99" s="111">
        <f t="shared" si="37"/>
        <v>0</v>
      </c>
      <c r="AA99" s="111">
        <f t="shared" si="37"/>
        <v>0</v>
      </c>
      <c r="AB99" s="116"/>
      <c r="AC99" s="116"/>
      <c r="AD99" s="116"/>
      <c r="AE99" s="116"/>
      <c r="AF99" s="116"/>
      <c r="AG99" s="116"/>
    </row>
    <row r="100" spans="1:33" x14ac:dyDescent="0.25">
      <c r="O100" s="66"/>
    </row>
    <row r="101" spans="1:33" x14ac:dyDescent="0.25">
      <c r="A101" s="134" t="s">
        <v>122</v>
      </c>
      <c r="B101" s="119" t="e">
        <f>IRR(B99:AA99)</f>
        <v>#NUM!</v>
      </c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</row>
    <row r="102" spans="1:33" x14ac:dyDescent="0.25">
      <c r="A102" s="134" t="s">
        <v>113</v>
      </c>
      <c r="B102" s="111">
        <f>NPV(10%,B99:AA99)</f>
        <v>0</v>
      </c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</row>
    <row r="103" spans="1:33" x14ac:dyDescent="0.25">
      <c r="A103" s="134" t="s">
        <v>114</v>
      </c>
      <c r="B103" s="113" t="e">
        <f>-B99/AVERAGE(C99:AA99)</f>
        <v>#DIV/0!</v>
      </c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</row>
    <row r="106" spans="1:33" x14ac:dyDescent="0.25">
      <c r="O106" s="66"/>
    </row>
    <row r="107" spans="1:33" s="100" customFormat="1" x14ac:dyDescent="0.25">
      <c r="B107" s="99"/>
    </row>
    <row r="108" spans="1:33" s="70" customFormat="1" x14ac:dyDescent="0.25">
      <c r="A108" s="101" t="s">
        <v>75</v>
      </c>
      <c r="B108" s="72"/>
      <c r="C108" s="72"/>
      <c r="D108" s="72"/>
      <c r="E108" s="72"/>
      <c r="F108" s="72"/>
      <c r="G108" s="72"/>
      <c r="H108" s="72"/>
      <c r="I108" s="72"/>
    </row>
    <row r="109" spans="1:33" s="39" customFormat="1" x14ac:dyDescent="0.25"/>
    <row r="110" spans="1:33" s="39" customFormat="1" x14ac:dyDescent="0.25"/>
    <row r="111" spans="1:33" s="39" customFormat="1" x14ac:dyDescent="0.25"/>
    <row r="112" spans="1:33" s="39" customFormat="1" x14ac:dyDescent="0.25"/>
    <row r="113" s="39" customFormat="1" x14ac:dyDescent="0.25"/>
    <row r="114" s="39" customFormat="1" x14ac:dyDescent="0.25"/>
    <row r="115" s="39" customFormat="1" x14ac:dyDescent="0.25"/>
    <row r="116" s="39" customFormat="1" x14ac:dyDescent="0.25"/>
    <row r="117" s="39" customFormat="1" x14ac:dyDescent="0.25"/>
  </sheetData>
  <sheetProtection password="AC1E" sheet="1" objects="1" scenarios="1" insertColumns="0" insertRows="0"/>
  <dataConsolidate/>
  <mergeCells count="6">
    <mergeCell ref="B76:L76"/>
    <mergeCell ref="B6:H6"/>
    <mergeCell ref="B42:M42"/>
    <mergeCell ref="B57:M57"/>
    <mergeCell ref="B51:N51"/>
    <mergeCell ref="B16:AA16"/>
  </mergeCells>
  <pageMargins left="0.7" right="0.7" top="0.75" bottom="0.75" header="0.3" footer="0.3"/>
  <pageSetup paperSize="9" scale="48" orientation="landscape" r:id="rId1"/>
  <rowBreaks count="1" manualBreakCount="1">
    <brk id="65" max="12" man="1"/>
  </rowBreaks>
  <colBreaks count="1" manualBreakCount="1">
    <brk id="13" max="1048575" man="1"/>
  </colBreaks>
  <ignoredErrors>
    <ignoredError sqref="B78" unlockedFormula="1"/>
    <ignoredError sqref="C49" evalError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'Pliego tarifario UTE vigente'!$B$6:$B$13</xm:f>
          </x14:formula1>
          <xm:sqref>B37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7"/>
  <sheetViews>
    <sheetView showGridLines="0" topLeftCell="A22" zoomScale="80" zoomScaleNormal="80" zoomScaleSheetLayoutView="80" workbookViewId="0">
      <selection activeCell="B43" sqref="B43"/>
    </sheetView>
  </sheetViews>
  <sheetFormatPr baseColWidth="10" defaultColWidth="9.140625" defaultRowHeight="15" x14ac:dyDescent="0.25"/>
  <cols>
    <col min="1" max="1" width="61.42578125" style="41" customWidth="1"/>
    <col min="2" max="2" width="19.7109375" style="41" customWidth="1"/>
    <col min="3" max="3" width="18" style="41" customWidth="1"/>
    <col min="4" max="4" width="13.140625" style="41" customWidth="1"/>
    <col min="5" max="12" width="10.7109375" style="41" customWidth="1"/>
    <col min="13" max="13" width="16.140625" style="41" customWidth="1"/>
    <col min="14" max="17" width="10.7109375" style="41" customWidth="1"/>
    <col min="18" max="18" width="15.28515625" style="41" customWidth="1"/>
    <col min="19" max="27" width="10.28515625" style="41" bestFit="1" customWidth="1"/>
    <col min="28" max="16384" width="9.140625" style="41"/>
  </cols>
  <sheetData>
    <row r="1" spans="1:27" ht="18.75" x14ac:dyDescent="0.3">
      <c r="A1" s="38" t="s">
        <v>67</v>
      </c>
    </row>
    <row r="3" spans="1:27" x14ac:dyDescent="0.25">
      <c r="A3" s="39" t="s">
        <v>28</v>
      </c>
    </row>
    <row r="4" spans="1:27" x14ac:dyDescent="0.25">
      <c r="A4" s="91" t="s">
        <v>76</v>
      </c>
    </row>
    <row r="5" spans="1:27" x14ac:dyDescent="0.25">
      <c r="A5" s="81"/>
    </row>
    <row r="6" spans="1:27" ht="15.75" x14ac:dyDescent="0.25">
      <c r="A6" s="40" t="s">
        <v>65</v>
      </c>
      <c r="B6" s="151"/>
      <c r="C6" s="151"/>
      <c r="D6" s="151"/>
      <c r="E6" s="151"/>
      <c r="F6" s="151"/>
      <c r="G6" s="151"/>
      <c r="H6" s="151"/>
    </row>
    <row r="7" spans="1:27" x14ac:dyDescent="0.25">
      <c r="A7" s="81"/>
    </row>
    <row r="8" spans="1:27" ht="18" customHeight="1" x14ac:dyDescent="0.25">
      <c r="A8" s="41" t="s">
        <v>140</v>
      </c>
      <c r="B8" s="98"/>
      <c r="C8" s="39" t="s">
        <v>125</v>
      </c>
    </row>
    <row r="9" spans="1:27" ht="18" customHeight="1" x14ac:dyDescent="0.25">
      <c r="A9" s="41" t="s">
        <v>142</v>
      </c>
      <c r="B9" s="104">
        <v>25</v>
      </c>
      <c r="C9" s="39" t="s">
        <v>126</v>
      </c>
      <c r="F9" s="56"/>
    </row>
    <row r="10" spans="1:27" ht="18" customHeight="1" x14ac:dyDescent="0.25">
      <c r="F10" s="56"/>
    </row>
    <row r="11" spans="1:27" s="83" customFormat="1" ht="15.75" x14ac:dyDescent="0.25">
      <c r="A11" s="42" t="s">
        <v>27</v>
      </c>
    </row>
    <row r="13" spans="1:27" x14ac:dyDescent="0.25">
      <c r="A13" s="43" t="s">
        <v>53</v>
      </c>
      <c r="B13" s="84"/>
      <c r="C13" s="84"/>
      <c r="D13" s="84"/>
      <c r="E13" s="84"/>
      <c r="F13" s="84"/>
      <c r="G13" s="84"/>
      <c r="H13" s="84"/>
    </row>
    <row r="14" spans="1:27" x14ac:dyDescent="0.25">
      <c r="A14" s="39"/>
      <c r="B14" s="84"/>
      <c r="C14" s="84"/>
      <c r="D14" s="84"/>
      <c r="E14" s="84"/>
      <c r="F14" s="84"/>
      <c r="G14" s="84"/>
      <c r="H14" s="84"/>
    </row>
    <row r="15" spans="1:27" x14ac:dyDescent="0.25">
      <c r="A15" s="39"/>
      <c r="C15" s="84"/>
      <c r="D15" s="84"/>
      <c r="E15" s="84"/>
      <c r="F15" s="84"/>
      <c r="G15" s="84"/>
    </row>
    <row r="16" spans="1:27" x14ac:dyDescent="0.25">
      <c r="A16" s="39"/>
      <c r="B16" s="156" t="s">
        <v>52</v>
      </c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</row>
    <row r="17" spans="1:32" x14ac:dyDescent="0.25">
      <c r="A17" s="39"/>
      <c r="B17" s="41">
        <v>0</v>
      </c>
      <c r="C17" s="84">
        <f>+IF(B17&lt;$B$9,B17+1,"")</f>
        <v>1</v>
      </c>
      <c r="D17" s="84">
        <f t="shared" ref="D17:AA17" si="0">+IF(C17&lt;$B$9,C17+1,"")</f>
        <v>2</v>
      </c>
      <c r="E17" s="84">
        <f t="shared" si="0"/>
        <v>3</v>
      </c>
      <c r="F17" s="84">
        <f t="shared" si="0"/>
        <v>4</v>
      </c>
      <c r="G17" s="84">
        <f t="shared" si="0"/>
        <v>5</v>
      </c>
      <c r="H17" s="84">
        <f t="shared" si="0"/>
        <v>6</v>
      </c>
      <c r="I17" s="84">
        <f t="shared" si="0"/>
        <v>7</v>
      </c>
      <c r="J17" s="84">
        <f t="shared" si="0"/>
        <v>8</v>
      </c>
      <c r="K17" s="84">
        <f t="shared" si="0"/>
        <v>9</v>
      </c>
      <c r="L17" s="84">
        <f t="shared" si="0"/>
        <v>10</v>
      </c>
      <c r="M17" s="84">
        <f t="shared" si="0"/>
        <v>11</v>
      </c>
      <c r="N17" s="84">
        <f t="shared" si="0"/>
        <v>12</v>
      </c>
      <c r="O17" s="84">
        <f t="shared" si="0"/>
        <v>13</v>
      </c>
      <c r="P17" s="84">
        <f t="shared" si="0"/>
        <v>14</v>
      </c>
      <c r="Q17" s="84">
        <f t="shared" si="0"/>
        <v>15</v>
      </c>
      <c r="R17" s="84">
        <f t="shared" si="0"/>
        <v>16</v>
      </c>
      <c r="S17" s="84">
        <f t="shared" si="0"/>
        <v>17</v>
      </c>
      <c r="T17" s="84">
        <f t="shared" si="0"/>
        <v>18</v>
      </c>
      <c r="U17" s="84">
        <f t="shared" si="0"/>
        <v>19</v>
      </c>
      <c r="V17" s="84">
        <f t="shared" si="0"/>
        <v>20</v>
      </c>
      <c r="W17" s="84">
        <f t="shared" si="0"/>
        <v>21</v>
      </c>
      <c r="X17" s="84">
        <f t="shared" si="0"/>
        <v>22</v>
      </c>
      <c r="Y17" s="84">
        <f t="shared" si="0"/>
        <v>23</v>
      </c>
      <c r="Z17" s="84">
        <f t="shared" si="0"/>
        <v>24</v>
      </c>
      <c r="AA17" s="84">
        <f t="shared" si="0"/>
        <v>25</v>
      </c>
      <c r="AB17" s="32"/>
      <c r="AC17" s="32"/>
      <c r="AD17" s="32"/>
      <c r="AE17" s="32"/>
      <c r="AF17" s="32"/>
    </row>
    <row r="18" spans="1:32" x14ac:dyDescent="0.25">
      <c r="A18" s="41" t="s">
        <v>145</v>
      </c>
      <c r="B18" s="108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32"/>
      <c r="AC18" s="32"/>
      <c r="AD18" s="32"/>
      <c r="AE18" s="32"/>
      <c r="AF18" s="32"/>
    </row>
    <row r="19" spans="1:32" x14ac:dyDescent="0.25">
      <c r="A19" s="41" t="s">
        <v>146</v>
      </c>
      <c r="B19" s="108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32"/>
      <c r="AC19" s="32"/>
      <c r="AD19" s="32"/>
      <c r="AE19" s="32"/>
      <c r="AF19" s="32"/>
    </row>
    <row r="20" spans="1:32" x14ac:dyDescent="0.25">
      <c r="A20" s="41" t="s">
        <v>147</v>
      </c>
      <c r="B20" s="109"/>
      <c r="C20" s="97">
        <f>+C18-C19</f>
        <v>0</v>
      </c>
      <c r="D20" s="97">
        <f t="shared" ref="D20:AA20" si="1">+D18-D19</f>
        <v>0</v>
      </c>
      <c r="E20" s="97">
        <f t="shared" si="1"/>
        <v>0</v>
      </c>
      <c r="F20" s="97">
        <f t="shared" si="1"/>
        <v>0</v>
      </c>
      <c r="G20" s="97">
        <f t="shared" si="1"/>
        <v>0</v>
      </c>
      <c r="H20" s="97">
        <f t="shared" si="1"/>
        <v>0</v>
      </c>
      <c r="I20" s="97">
        <f t="shared" si="1"/>
        <v>0</v>
      </c>
      <c r="J20" s="97">
        <f t="shared" si="1"/>
        <v>0</v>
      </c>
      <c r="K20" s="97">
        <f t="shared" si="1"/>
        <v>0</v>
      </c>
      <c r="L20" s="97">
        <f t="shared" si="1"/>
        <v>0</v>
      </c>
      <c r="M20" s="97">
        <f t="shared" si="1"/>
        <v>0</v>
      </c>
      <c r="N20" s="97">
        <f t="shared" si="1"/>
        <v>0</v>
      </c>
      <c r="O20" s="97">
        <f t="shared" si="1"/>
        <v>0</v>
      </c>
      <c r="P20" s="97">
        <f t="shared" si="1"/>
        <v>0</v>
      </c>
      <c r="Q20" s="97">
        <f t="shared" si="1"/>
        <v>0</v>
      </c>
      <c r="R20" s="97">
        <f t="shared" si="1"/>
        <v>0</v>
      </c>
      <c r="S20" s="97">
        <f t="shared" si="1"/>
        <v>0</v>
      </c>
      <c r="T20" s="97">
        <f t="shared" si="1"/>
        <v>0</v>
      </c>
      <c r="U20" s="97">
        <f t="shared" si="1"/>
        <v>0</v>
      </c>
      <c r="V20" s="97">
        <f t="shared" si="1"/>
        <v>0</v>
      </c>
      <c r="W20" s="97">
        <f t="shared" si="1"/>
        <v>0</v>
      </c>
      <c r="X20" s="97">
        <f t="shared" si="1"/>
        <v>0</v>
      </c>
      <c r="Y20" s="97">
        <f t="shared" si="1"/>
        <v>0</v>
      </c>
      <c r="Z20" s="97">
        <f t="shared" si="1"/>
        <v>0</v>
      </c>
      <c r="AA20" s="97">
        <f t="shared" si="1"/>
        <v>0</v>
      </c>
      <c r="AB20" s="32"/>
      <c r="AC20" s="32"/>
      <c r="AD20" s="32"/>
      <c r="AE20" s="32"/>
      <c r="AF20" s="32"/>
    </row>
    <row r="23" spans="1:32" x14ac:dyDescent="0.25">
      <c r="A23" s="43" t="s">
        <v>127</v>
      </c>
    </row>
    <row r="24" spans="1:32" x14ac:dyDescent="0.25">
      <c r="A24" s="43"/>
    </row>
    <row r="25" spans="1:32" x14ac:dyDescent="0.25">
      <c r="A25" s="121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</row>
    <row r="26" spans="1:32" x14ac:dyDescent="0.25">
      <c r="A26" s="121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</row>
    <row r="27" spans="1:32" x14ac:dyDescent="0.25">
      <c r="A27" s="12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</row>
    <row r="28" spans="1:32" x14ac:dyDescent="0.2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</row>
    <row r="29" spans="1:32" x14ac:dyDescent="0.2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</row>
    <row r="30" spans="1:32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</row>
    <row r="31" spans="1:32" x14ac:dyDescent="0.2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</row>
    <row r="32" spans="1:32" x14ac:dyDescent="0.2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</row>
    <row r="33" spans="1:32" x14ac:dyDescent="0.2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</row>
    <row r="34" spans="1:32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</row>
    <row r="35" spans="1:32" s="83" customFormat="1" ht="18" customHeight="1" x14ac:dyDescent="0.25">
      <c r="A35" s="44" t="s">
        <v>66</v>
      </c>
      <c r="F35" s="85"/>
    </row>
    <row r="36" spans="1:32" ht="8.25" customHeight="1" x14ac:dyDescent="0.25">
      <c r="A36" s="45"/>
      <c r="F36" s="82"/>
    </row>
    <row r="37" spans="1:32" ht="18" customHeight="1" x14ac:dyDescent="0.25">
      <c r="A37" s="41" t="s">
        <v>72</v>
      </c>
      <c r="B37" s="107" t="s">
        <v>82</v>
      </c>
      <c r="C37" s="39" t="s">
        <v>93</v>
      </c>
    </row>
    <row r="38" spans="1:32" ht="18" customHeight="1" x14ac:dyDescent="0.25">
      <c r="A38" s="41" t="s">
        <v>131</v>
      </c>
      <c r="B38" s="118"/>
      <c r="C38" s="39" t="s">
        <v>91</v>
      </c>
    </row>
    <row r="39" spans="1:32" ht="18" customHeight="1" x14ac:dyDescent="0.25">
      <c r="C39" s="39"/>
    </row>
    <row r="40" spans="1:32" ht="18" customHeight="1" x14ac:dyDescent="0.25">
      <c r="A40" s="39" t="s">
        <v>90</v>
      </c>
      <c r="F40" s="82"/>
    </row>
    <row r="41" spans="1:32" ht="10.5" customHeight="1" x14ac:dyDescent="0.25">
      <c r="A41" s="39"/>
      <c r="F41" s="82"/>
    </row>
    <row r="42" spans="1:32" ht="33.75" customHeight="1" x14ac:dyDescent="0.25">
      <c r="A42" s="45" t="s">
        <v>56</v>
      </c>
      <c r="B42" s="152" t="s">
        <v>118</v>
      </c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52"/>
      <c r="O42" s="52"/>
      <c r="P42" s="52"/>
      <c r="Q42" s="52"/>
      <c r="R42" s="52"/>
    </row>
    <row r="43" spans="1:32" x14ac:dyDescent="0.25">
      <c r="B43" s="86"/>
      <c r="C43" s="86"/>
      <c r="D43" s="86"/>
      <c r="E43" s="86"/>
      <c r="F43" s="86"/>
    </row>
    <row r="44" spans="1:32" x14ac:dyDescent="0.25">
      <c r="A44" s="88" t="s">
        <v>77</v>
      </c>
      <c r="B44" s="86"/>
      <c r="C44" s="86"/>
      <c r="D44" s="86"/>
      <c r="E44" s="86"/>
      <c r="F44" s="86"/>
    </row>
    <row r="45" spans="1:32" s="88" customFormat="1" ht="28.5" customHeight="1" x14ac:dyDescent="0.25">
      <c r="A45" s="87"/>
      <c r="B45" s="46" t="s">
        <v>62</v>
      </c>
      <c r="C45" s="46" t="s">
        <v>88</v>
      </c>
      <c r="D45" s="46" t="s">
        <v>63</v>
      </c>
      <c r="E45" s="123"/>
      <c r="F45" s="123"/>
      <c r="G45" s="123"/>
      <c r="H45" s="123"/>
      <c r="I45" s="123"/>
      <c r="J45" s="123"/>
      <c r="K45" s="123"/>
      <c r="L45" s="123"/>
      <c r="M45" s="123"/>
      <c r="N45" s="123"/>
    </row>
    <row r="46" spans="1:32" ht="18" customHeight="1" x14ac:dyDescent="0.25">
      <c r="A46" s="48" t="s">
        <v>70</v>
      </c>
      <c r="B46" s="33"/>
      <c r="C46" s="103">
        <f>+LOOKUP($B$37,'Pliego tarifario UTE vigente'!$B$6:$B$13,'Pliego tarifario UTE vigente'!$C$6:$C$13)</f>
        <v>1.37</v>
      </c>
      <c r="D46" s="49">
        <f>+B46*C46</f>
        <v>0</v>
      </c>
      <c r="E46" s="32"/>
      <c r="F46" s="124"/>
      <c r="G46" s="32"/>
      <c r="H46" s="32"/>
      <c r="I46" s="32"/>
      <c r="J46" s="32"/>
      <c r="K46" s="32"/>
      <c r="L46" s="32"/>
      <c r="M46" s="32"/>
      <c r="N46" s="32"/>
    </row>
    <row r="47" spans="1:32" x14ac:dyDescent="0.25">
      <c r="A47" s="48" t="s">
        <v>4</v>
      </c>
      <c r="B47" s="33"/>
      <c r="C47" s="103">
        <f>+LOOKUP($B$37,'Pliego tarifario UTE vigente'!$B$6:$B$13,'Pliego tarifario UTE vigente'!$D$6:$D$13)</f>
        <v>2.87</v>
      </c>
      <c r="D47" s="49">
        <f t="shared" ref="D47:D48" si="2">+B47*C47</f>
        <v>0</v>
      </c>
      <c r="E47" s="32"/>
      <c r="F47" s="124"/>
      <c r="G47" s="32"/>
      <c r="H47" s="32"/>
      <c r="I47" s="32"/>
      <c r="J47" s="32"/>
      <c r="K47" s="32"/>
      <c r="L47" s="32"/>
      <c r="M47" s="32"/>
      <c r="N47" s="32"/>
    </row>
    <row r="48" spans="1:32" x14ac:dyDescent="0.25">
      <c r="A48" s="48" t="s">
        <v>3</v>
      </c>
      <c r="B48" s="33"/>
      <c r="C48" s="103">
        <f>+LOOKUP($B$37,'Pliego tarifario UTE vigente'!$B$6:$B$13,'Pliego tarifario UTE vigente'!$E$6:$E$13)</f>
        <v>4.9009999999999998</v>
      </c>
      <c r="D48" s="49">
        <f t="shared" si="2"/>
        <v>0</v>
      </c>
      <c r="E48" s="32"/>
      <c r="F48" s="124"/>
      <c r="G48" s="32"/>
      <c r="H48" s="32"/>
      <c r="I48" s="32"/>
      <c r="J48" s="32"/>
      <c r="K48" s="32"/>
      <c r="L48" s="32"/>
      <c r="M48" s="32"/>
      <c r="N48" s="32"/>
    </row>
    <row r="49" spans="1:18" ht="45" x14ac:dyDescent="0.25">
      <c r="A49" s="48"/>
      <c r="B49" s="50" t="s">
        <v>54</v>
      </c>
      <c r="C49" s="93" t="e">
        <f>+SUMPRODUCT(B46:B48,C46:C48)/SUM(B46:B48)</f>
        <v>#DIV/0!</v>
      </c>
      <c r="D49" s="49">
        <f>+SUM(D46:D48)</f>
        <v>0</v>
      </c>
      <c r="E49" s="32"/>
      <c r="F49" s="32"/>
      <c r="G49" s="32"/>
      <c r="H49" s="32"/>
      <c r="I49" s="32"/>
      <c r="J49" s="32"/>
      <c r="K49" s="32"/>
      <c r="L49" s="32"/>
      <c r="M49" s="32"/>
      <c r="N49" s="32"/>
    </row>
    <row r="51" spans="1:18" x14ac:dyDescent="0.25">
      <c r="B51" s="153" t="s">
        <v>60</v>
      </c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5"/>
    </row>
    <row r="52" spans="1:18" x14ac:dyDescent="0.25">
      <c r="B52" s="51">
        <v>41640</v>
      </c>
      <c r="C52" s="51">
        <v>41671</v>
      </c>
      <c r="D52" s="51">
        <v>41699</v>
      </c>
      <c r="E52" s="51">
        <v>41730</v>
      </c>
      <c r="F52" s="51">
        <v>41760</v>
      </c>
      <c r="G52" s="51">
        <v>41791</v>
      </c>
      <c r="H52" s="51">
        <v>41821</v>
      </c>
      <c r="I52" s="51">
        <v>41852</v>
      </c>
      <c r="J52" s="51">
        <v>41883</v>
      </c>
      <c r="K52" s="51">
        <v>41913</v>
      </c>
      <c r="L52" s="51">
        <v>41944</v>
      </c>
      <c r="M52" s="51">
        <v>41974</v>
      </c>
      <c r="N52" s="51" t="s">
        <v>61</v>
      </c>
    </row>
    <row r="53" spans="1:18" x14ac:dyDescent="0.25">
      <c r="A53" s="48" t="s">
        <v>70</v>
      </c>
      <c r="B53" s="92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54" t="e">
        <f>+AVERAGE(B53:M53)</f>
        <v>#DIV/0!</v>
      </c>
    </row>
    <row r="54" spans="1:18" x14ac:dyDescent="0.25">
      <c r="A54" s="48" t="s">
        <v>4</v>
      </c>
      <c r="B54" s="92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54" t="e">
        <f t="shared" ref="N54:N55" si="3">+AVERAGE(B54:M54)</f>
        <v>#DIV/0!</v>
      </c>
    </row>
    <row r="55" spans="1:18" x14ac:dyDescent="0.25">
      <c r="A55" s="48" t="s">
        <v>3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54" t="e">
        <f t="shared" si="3"/>
        <v>#DIV/0!</v>
      </c>
    </row>
    <row r="57" spans="1:18" ht="30.75" customHeight="1" x14ac:dyDescent="0.25">
      <c r="A57" s="45" t="s">
        <v>57</v>
      </c>
      <c r="B57" s="152" t="s">
        <v>58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52"/>
      <c r="O57" s="52"/>
      <c r="P57" s="89"/>
      <c r="Q57" s="52"/>
      <c r="R57" s="52"/>
    </row>
    <row r="58" spans="1:18" ht="6.75" customHeight="1" x14ac:dyDescent="0.25"/>
    <row r="59" spans="1:18" x14ac:dyDescent="0.25">
      <c r="A59" s="39"/>
      <c r="C59" s="47" t="s">
        <v>89</v>
      </c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</row>
    <row r="60" spans="1:18" x14ac:dyDescent="0.25">
      <c r="A60" s="48" t="s">
        <v>70</v>
      </c>
      <c r="B60" s="53" t="s">
        <v>6</v>
      </c>
      <c r="C60" s="34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</row>
    <row r="61" spans="1:18" ht="30" x14ac:dyDescent="0.25">
      <c r="A61" s="48" t="s">
        <v>4</v>
      </c>
      <c r="B61" s="110" t="s">
        <v>92</v>
      </c>
      <c r="C61" s="34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</row>
    <row r="62" spans="1:18" x14ac:dyDescent="0.25">
      <c r="A62" s="48" t="s">
        <v>3</v>
      </c>
      <c r="B62" s="53" t="s">
        <v>5</v>
      </c>
      <c r="C62" s="34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</row>
    <row r="63" spans="1:18" ht="45" x14ac:dyDescent="0.25">
      <c r="B63" s="50" t="s">
        <v>55</v>
      </c>
      <c r="C63" s="94" t="e">
        <f>+(C46*C60+C47*C61+C48*C62)/SUM(C60:C61)</f>
        <v>#DIV/0!</v>
      </c>
      <c r="D63" s="116"/>
      <c r="E63" s="32"/>
      <c r="F63" s="32"/>
      <c r="G63" s="32"/>
      <c r="H63" s="32"/>
      <c r="I63" s="32"/>
      <c r="J63" s="32"/>
      <c r="K63" s="32"/>
      <c r="L63" s="32"/>
      <c r="M63" s="32"/>
      <c r="N63" s="32"/>
    </row>
    <row r="66" spans="1:33" s="55" customFormat="1" ht="15.75" x14ac:dyDescent="0.25">
      <c r="A66" s="42" t="s">
        <v>30</v>
      </c>
    </row>
    <row r="67" spans="1:33" s="56" customFormat="1" ht="7.5" customHeight="1" x14ac:dyDescent="0.25">
      <c r="A67" s="39"/>
    </row>
    <row r="68" spans="1:33" s="56" customFormat="1" x14ac:dyDescent="0.25">
      <c r="A68" s="39" t="s">
        <v>149</v>
      </c>
    </row>
    <row r="69" spans="1:33" s="56" customFormat="1" ht="7.5" customHeight="1" x14ac:dyDescent="0.25">
      <c r="A69" s="39"/>
    </row>
    <row r="70" spans="1:33" s="56" customFormat="1" x14ac:dyDescent="0.25">
      <c r="A70" s="39" t="s">
        <v>59</v>
      </c>
    </row>
    <row r="71" spans="1:33" s="56" customFormat="1" ht="7.5" customHeight="1" x14ac:dyDescent="0.25">
      <c r="A71" s="39"/>
    </row>
    <row r="72" spans="1:33" s="56" customFormat="1" x14ac:dyDescent="0.25">
      <c r="A72" s="39" t="s">
        <v>64</v>
      </c>
    </row>
    <row r="73" spans="1:33" s="56" customFormat="1" ht="7.5" customHeight="1" x14ac:dyDescent="0.25">
      <c r="A73" s="39"/>
    </row>
    <row r="74" spans="1:33" x14ac:dyDescent="0.25">
      <c r="A74" s="39" t="s">
        <v>73</v>
      </c>
    </row>
    <row r="75" spans="1:33" x14ac:dyDescent="0.25">
      <c r="A75" s="39"/>
    </row>
    <row r="76" spans="1:33" ht="17.25" customHeight="1" x14ac:dyDescent="0.25">
      <c r="B76" s="150" t="s">
        <v>29</v>
      </c>
      <c r="C76" s="150"/>
      <c r="D76" s="150"/>
      <c r="E76" s="150"/>
      <c r="F76" s="150"/>
      <c r="G76" s="150"/>
      <c r="H76" s="150"/>
      <c r="I76" s="150"/>
      <c r="J76" s="150"/>
      <c r="K76" s="150"/>
      <c r="L76" s="150"/>
    </row>
    <row r="77" spans="1:33" s="57" customFormat="1" x14ac:dyDescent="0.25">
      <c r="B77" s="57">
        <v>0</v>
      </c>
      <c r="C77" s="84">
        <f>+IF(B77&lt;$B$9,B77+1,"")</f>
        <v>1</v>
      </c>
      <c r="D77" s="84">
        <f t="shared" ref="D77:AA77" si="4">+IF(C77&lt;$B$9,C77+1,"")</f>
        <v>2</v>
      </c>
      <c r="E77" s="84">
        <f t="shared" si="4"/>
        <v>3</v>
      </c>
      <c r="F77" s="84">
        <f t="shared" si="4"/>
        <v>4</v>
      </c>
      <c r="G77" s="84">
        <f t="shared" si="4"/>
        <v>5</v>
      </c>
      <c r="H77" s="84">
        <f t="shared" si="4"/>
        <v>6</v>
      </c>
      <c r="I77" s="84">
        <f t="shared" si="4"/>
        <v>7</v>
      </c>
      <c r="J77" s="84">
        <f t="shared" si="4"/>
        <v>8</v>
      </c>
      <c r="K77" s="84">
        <f t="shared" si="4"/>
        <v>9</v>
      </c>
      <c r="L77" s="84">
        <f t="shared" si="4"/>
        <v>10</v>
      </c>
      <c r="M77" s="84">
        <f t="shared" si="4"/>
        <v>11</v>
      </c>
      <c r="N77" s="84">
        <f t="shared" si="4"/>
        <v>12</v>
      </c>
      <c r="O77" s="84">
        <f t="shared" si="4"/>
        <v>13</v>
      </c>
      <c r="P77" s="84">
        <f t="shared" si="4"/>
        <v>14</v>
      </c>
      <c r="Q77" s="84">
        <f t="shared" si="4"/>
        <v>15</v>
      </c>
      <c r="R77" s="84">
        <f t="shared" si="4"/>
        <v>16</v>
      </c>
      <c r="S77" s="84">
        <f t="shared" si="4"/>
        <v>17</v>
      </c>
      <c r="T77" s="84">
        <f t="shared" si="4"/>
        <v>18</v>
      </c>
      <c r="U77" s="84">
        <f t="shared" si="4"/>
        <v>19</v>
      </c>
      <c r="V77" s="84">
        <f t="shared" si="4"/>
        <v>20</v>
      </c>
      <c r="W77" s="84">
        <f t="shared" si="4"/>
        <v>21</v>
      </c>
      <c r="X77" s="84">
        <f t="shared" si="4"/>
        <v>22</v>
      </c>
      <c r="Y77" s="84">
        <f t="shared" si="4"/>
        <v>23</v>
      </c>
      <c r="Z77" s="84">
        <f t="shared" si="4"/>
        <v>24</v>
      </c>
      <c r="AA77" s="84">
        <f t="shared" si="4"/>
        <v>25</v>
      </c>
      <c r="AB77" s="122"/>
      <c r="AC77" s="122"/>
      <c r="AD77" s="122"/>
      <c r="AE77" s="122"/>
      <c r="AF77" s="122"/>
      <c r="AG77" s="122"/>
    </row>
    <row r="78" spans="1:33" s="57" customFormat="1" x14ac:dyDescent="0.25">
      <c r="A78" s="58" t="s">
        <v>133</v>
      </c>
      <c r="B78" s="114">
        <f>+SUM(B79:B82)</f>
        <v>0</v>
      </c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122"/>
      <c r="AC78" s="122"/>
      <c r="AD78" s="122"/>
      <c r="AE78" s="122"/>
      <c r="AF78" s="122"/>
      <c r="AG78" s="122"/>
    </row>
    <row r="79" spans="1:33" s="57" customFormat="1" x14ac:dyDescent="0.25">
      <c r="A79" s="64" t="s">
        <v>44</v>
      </c>
      <c r="B79" s="95"/>
      <c r="C79" s="115"/>
      <c r="D79" s="95"/>
      <c r="E79" s="115"/>
      <c r="F79" s="95"/>
      <c r="G79" s="115"/>
      <c r="H79" s="95"/>
      <c r="I79" s="115"/>
      <c r="J79" s="95"/>
      <c r="K79" s="11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122"/>
      <c r="AC79" s="122"/>
      <c r="AD79" s="122"/>
      <c r="AE79" s="122"/>
      <c r="AF79" s="122"/>
      <c r="AG79" s="122"/>
    </row>
    <row r="80" spans="1:33" s="57" customFormat="1" x14ac:dyDescent="0.25">
      <c r="A80" s="64" t="s">
        <v>45</v>
      </c>
      <c r="B80" s="95"/>
      <c r="C80" s="115"/>
      <c r="D80" s="95"/>
      <c r="E80" s="115"/>
      <c r="F80" s="95"/>
      <c r="G80" s="115"/>
      <c r="H80" s="95"/>
      <c r="I80" s="115"/>
      <c r="J80" s="95"/>
      <c r="K80" s="11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122"/>
      <c r="AC80" s="122"/>
      <c r="AD80" s="122"/>
      <c r="AE80" s="122"/>
      <c r="AF80" s="122"/>
      <c r="AG80" s="122"/>
    </row>
    <row r="81" spans="1:33" s="57" customFormat="1" x14ac:dyDescent="0.25">
      <c r="A81" s="64" t="s">
        <v>46</v>
      </c>
      <c r="B81" s="95"/>
      <c r="C81" s="115"/>
      <c r="D81" s="95"/>
      <c r="E81" s="115"/>
      <c r="F81" s="95"/>
      <c r="G81" s="115"/>
      <c r="H81" s="95"/>
      <c r="I81" s="115"/>
      <c r="J81" s="95"/>
      <c r="K81" s="115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95"/>
      <c r="W81" s="95"/>
      <c r="X81" s="95"/>
      <c r="Y81" s="95"/>
      <c r="Z81" s="95"/>
      <c r="AA81" s="95"/>
      <c r="AB81" s="122"/>
      <c r="AC81" s="122"/>
      <c r="AD81" s="122"/>
      <c r="AE81" s="122"/>
      <c r="AF81" s="122"/>
      <c r="AG81" s="122"/>
    </row>
    <row r="82" spans="1:33" s="57" customFormat="1" x14ac:dyDescent="0.25">
      <c r="A82" s="36" t="s">
        <v>97</v>
      </c>
      <c r="B82" s="95"/>
      <c r="C82" s="115"/>
      <c r="D82" s="95"/>
      <c r="E82" s="115"/>
      <c r="F82" s="95"/>
      <c r="G82" s="115"/>
      <c r="H82" s="95"/>
      <c r="I82" s="115"/>
      <c r="J82" s="95"/>
      <c r="K82" s="11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122"/>
      <c r="AC82" s="122"/>
      <c r="AD82" s="122"/>
      <c r="AE82" s="122"/>
      <c r="AF82" s="122"/>
      <c r="AG82" s="122"/>
    </row>
    <row r="83" spans="1:33" x14ac:dyDescent="0.25">
      <c r="A83" s="41" t="s">
        <v>134</v>
      </c>
      <c r="B83" s="60"/>
      <c r="C83" s="111">
        <f t="shared" ref="C83:AA83" si="5">+C20</f>
        <v>0</v>
      </c>
      <c r="D83" s="111">
        <f t="shared" si="5"/>
        <v>0</v>
      </c>
      <c r="E83" s="111">
        <f t="shared" si="5"/>
        <v>0</v>
      </c>
      <c r="F83" s="111">
        <f t="shared" si="5"/>
        <v>0</v>
      </c>
      <c r="G83" s="111">
        <f t="shared" si="5"/>
        <v>0</v>
      </c>
      <c r="H83" s="111">
        <f t="shared" si="5"/>
        <v>0</v>
      </c>
      <c r="I83" s="111">
        <f t="shared" si="5"/>
        <v>0</v>
      </c>
      <c r="J83" s="111">
        <f t="shared" si="5"/>
        <v>0</v>
      </c>
      <c r="K83" s="111">
        <f t="shared" si="5"/>
        <v>0</v>
      </c>
      <c r="L83" s="111">
        <f t="shared" si="5"/>
        <v>0</v>
      </c>
      <c r="M83" s="111">
        <f t="shared" si="5"/>
        <v>0</v>
      </c>
      <c r="N83" s="111">
        <f t="shared" si="5"/>
        <v>0</v>
      </c>
      <c r="O83" s="111">
        <f t="shared" si="5"/>
        <v>0</v>
      </c>
      <c r="P83" s="111">
        <f t="shared" si="5"/>
        <v>0</v>
      </c>
      <c r="Q83" s="111">
        <f t="shared" si="5"/>
        <v>0</v>
      </c>
      <c r="R83" s="111">
        <f t="shared" si="5"/>
        <v>0</v>
      </c>
      <c r="S83" s="111">
        <f t="shared" si="5"/>
        <v>0</v>
      </c>
      <c r="T83" s="111">
        <f t="shared" si="5"/>
        <v>0</v>
      </c>
      <c r="U83" s="111">
        <f t="shared" si="5"/>
        <v>0</v>
      </c>
      <c r="V83" s="111">
        <f t="shared" si="5"/>
        <v>0</v>
      </c>
      <c r="W83" s="111">
        <f t="shared" si="5"/>
        <v>0</v>
      </c>
      <c r="X83" s="111">
        <f t="shared" si="5"/>
        <v>0</v>
      </c>
      <c r="Y83" s="111">
        <f t="shared" si="5"/>
        <v>0</v>
      </c>
      <c r="Z83" s="111">
        <f t="shared" si="5"/>
        <v>0</v>
      </c>
      <c r="AA83" s="111">
        <f t="shared" si="5"/>
        <v>0</v>
      </c>
      <c r="AB83" s="32"/>
      <c r="AC83" s="32"/>
      <c r="AD83" s="32"/>
      <c r="AE83" s="32"/>
      <c r="AF83" s="32"/>
      <c r="AG83" s="32"/>
    </row>
    <row r="84" spans="1:33" x14ac:dyDescent="0.25">
      <c r="A84" s="41" t="s">
        <v>135</v>
      </c>
      <c r="B84" s="60"/>
      <c r="C84" s="112">
        <f>+IF(C77="",0,$B$38)</f>
        <v>0</v>
      </c>
      <c r="D84" s="112">
        <f t="shared" ref="D84:AA84" si="6">+IF(D77="",0,$B$38)</f>
        <v>0</v>
      </c>
      <c r="E84" s="112">
        <f t="shared" si="6"/>
        <v>0</v>
      </c>
      <c r="F84" s="112">
        <f t="shared" si="6"/>
        <v>0</v>
      </c>
      <c r="G84" s="112">
        <f t="shared" si="6"/>
        <v>0</v>
      </c>
      <c r="H84" s="112">
        <f t="shared" si="6"/>
        <v>0</v>
      </c>
      <c r="I84" s="112">
        <f t="shared" si="6"/>
        <v>0</v>
      </c>
      <c r="J84" s="112">
        <f t="shared" si="6"/>
        <v>0</v>
      </c>
      <c r="K84" s="112">
        <f t="shared" si="6"/>
        <v>0</v>
      </c>
      <c r="L84" s="112">
        <f t="shared" si="6"/>
        <v>0</v>
      </c>
      <c r="M84" s="112">
        <f t="shared" si="6"/>
        <v>0</v>
      </c>
      <c r="N84" s="112">
        <f t="shared" si="6"/>
        <v>0</v>
      </c>
      <c r="O84" s="112">
        <f t="shared" si="6"/>
        <v>0</v>
      </c>
      <c r="P84" s="112">
        <f t="shared" si="6"/>
        <v>0</v>
      </c>
      <c r="Q84" s="112">
        <f t="shared" si="6"/>
        <v>0</v>
      </c>
      <c r="R84" s="112">
        <f t="shared" si="6"/>
        <v>0</v>
      </c>
      <c r="S84" s="112">
        <f t="shared" si="6"/>
        <v>0</v>
      </c>
      <c r="T84" s="112">
        <f t="shared" si="6"/>
        <v>0</v>
      </c>
      <c r="U84" s="112">
        <f t="shared" si="6"/>
        <v>0</v>
      </c>
      <c r="V84" s="112">
        <f t="shared" si="6"/>
        <v>0</v>
      </c>
      <c r="W84" s="112">
        <f t="shared" si="6"/>
        <v>0</v>
      </c>
      <c r="X84" s="112">
        <f t="shared" si="6"/>
        <v>0</v>
      </c>
      <c r="Y84" s="112">
        <f t="shared" si="6"/>
        <v>0</v>
      </c>
      <c r="Z84" s="112">
        <f t="shared" si="6"/>
        <v>0</v>
      </c>
      <c r="AA84" s="112">
        <f t="shared" si="6"/>
        <v>0</v>
      </c>
      <c r="AB84" s="32"/>
      <c r="AC84" s="32"/>
      <c r="AD84" s="32"/>
      <c r="AE84" s="32"/>
      <c r="AF84" s="32"/>
      <c r="AG84" s="32"/>
    </row>
    <row r="85" spans="1:33" x14ac:dyDescent="0.25">
      <c r="A85" s="41" t="s">
        <v>124</v>
      </c>
      <c r="B85" s="59"/>
      <c r="C85" s="111">
        <f>C83*C84</f>
        <v>0</v>
      </c>
      <c r="D85" s="111">
        <f t="shared" ref="D85:AA85" si="7">D83*D84</f>
        <v>0</v>
      </c>
      <c r="E85" s="111">
        <f t="shared" si="7"/>
        <v>0</v>
      </c>
      <c r="F85" s="111">
        <f t="shared" si="7"/>
        <v>0</v>
      </c>
      <c r="G85" s="111">
        <f t="shared" si="7"/>
        <v>0</v>
      </c>
      <c r="H85" s="111">
        <f t="shared" si="7"/>
        <v>0</v>
      </c>
      <c r="I85" s="111">
        <f t="shared" si="7"/>
        <v>0</v>
      </c>
      <c r="J85" s="111">
        <f t="shared" si="7"/>
        <v>0</v>
      </c>
      <c r="K85" s="111">
        <f t="shared" si="7"/>
        <v>0</v>
      </c>
      <c r="L85" s="111">
        <f t="shared" si="7"/>
        <v>0</v>
      </c>
      <c r="M85" s="111">
        <f t="shared" si="7"/>
        <v>0</v>
      </c>
      <c r="N85" s="111">
        <f t="shared" si="7"/>
        <v>0</v>
      </c>
      <c r="O85" s="111">
        <f t="shared" si="7"/>
        <v>0</v>
      </c>
      <c r="P85" s="111">
        <f t="shared" si="7"/>
        <v>0</v>
      </c>
      <c r="Q85" s="111">
        <f t="shared" si="7"/>
        <v>0</v>
      </c>
      <c r="R85" s="111">
        <f t="shared" si="7"/>
        <v>0</v>
      </c>
      <c r="S85" s="111">
        <f t="shared" si="7"/>
        <v>0</v>
      </c>
      <c r="T85" s="111">
        <f t="shared" si="7"/>
        <v>0</v>
      </c>
      <c r="U85" s="111">
        <f t="shared" si="7"/>
        <v>0</v>
      </c>
      <c r="V85" s="111">
        <f t="shared" si="7"/>
        <v>0</v>
      </c>
      <c r="W85" s="111">
        <f t="shared" si="7"/>
        <v>0</v>
      </c>
      <c r="X85" s="111">
        <f t="shared" si="7"/>
        <v>0</v>
      </c>
      <c r="Y85" s="111">
        <f t="shared" si="7"/>
        <v>0</v>
      </c>
      <c r="Z85" s="111">
        <f t="shared" si="7"/>
        <v>0</v>
      </c>
      <c r="AA85" s="111">
        <f t="shared" si="7"/>
        <v>0</v>
      </c>
      <c r="AB85" s="32"/>
      <c r="AC85" s="32"/>
      <c r="AD85" s="32"/>
      <c r="AE85" s="32"/>
      <c r="AF85" s="32"/>
      <c r="AG85" s="32"/>
    </row>
    <row r="86" spans="1:33" x14ac:dyDescent="0.25">
      <c r="A86" s="61" t="s">
        <v>120</v>
      </c>
      <c r="B86" s="111">
        <f>+NPV(10%,C85:AA85)</f>
        <v>0</v>
      </c>
      <c r="AB86" s="32"/>
      <c r="AC86" s="32"/>
      <c r="AD86" s="32"/>
      <c r="AE86" s="32"/>
      <c r="AF86" s="32"/>
      <c r="AG86" s="32"/>
    </row>
    <row r="87" spans="1:33" x14ac:dyDescent="0.25">
      <c r="A87" s="62"/>
      <c r="B87" s="62"/>
      <c r="AB87" s="32"/>
      <c r="AC87" s="32"/>
      <c r="AD87" s="32"/>
      <c r="AE87" s="32"/>
      <c r="AF87" s="32"/>
      <c r="AG87" s="32"/>
    </row>
    <row r="88" spans="1:33" x14ac:dyDescent="0.25">
      <c r="A88" s="134" t="s">
        <v>121</v>
      </c>
      <c r="B88" s="125" t="e">
        <f>-B78/B86</f>
        <v>#DIV/0!</v>
      </c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</row>
    <row r="89" spans="1:33" x14ac:dyDescent="0.25">
      <c r="AB89" s="32"/>
      <c r="AC89" s="32"/>
      <c r="AD89" s="32"/>
      <c r="AE89" s="32"/>
      <c r="AF89" s="32"/>
      <c r="AG89" s="32"/>
    </row>
    <row r="90" spans="1:33" s="66" customFormat="1" ht="45" x14ac:dyDescent="0.25">
      <c r="A90" s="65" t="s">
        <v>98</v>
      </c>
      <c r="B90" s="117">
        <f t="shared" ref="B90:C90" si="8">+SUM(B91:B92)</f>
        <v>0</v>
      </c>
      <c r="C90" s="117">
        <f t="shared" si="8"/>
        <v>0</v>
      </c>
      <c r="D90" s="117">
        <f t="shared" ref="D90" si="9">+SUM(D91:D92)</f>
        <v>0</v>
      </c>
      <c r="E90" s="117">
        <f t="shared" ref="E90:AA90" si="10">+SUM(E91:E92)</f>
        <v>0</v>
      </c>
      <c r="F90" s="117">
        <f t="shared" si="10"/>
        <v>0</v>
      </c>
      <c r="G90" s="117">
        <f t="shared" si="10"/>
        <v>0</v>
      </c>
      <c r="H90" s="117">
        <f t="shared" si="10"/>
        <v>0</v>
      </c>
      <c r="I90" s="117">
        <f t="shared" si="10"/>
        <v>0</v>
      </c>
      <c r="J90" s="117">
        <f t="shared" si="10"/>
        <v>0</v>
      </c>
      <c r="K90" s="117">
        <f t="shared" si="10"/>
        <v>0</v>
      </c>
      <c r="L90" s="117">
        <f t="shared" si="10"/>
        <v>0</v>
      </c>
      <c r="M90" s="117">
        <f t="shared" si="10"/>
        <v>0</v>
      </c>
      <c r="N90" s="117">
        <f t="shared" si="10"/>
        <v>0</v>
      </c>
      <c r="O90" s="117">
        <f t="shared" si="10"/>
        <v>0</v>
      </c>
      <c r="P90" s="117">
        <f t="shared" si="10"/>
        <v>0</v>
      </c>
      <c r="Q90" s="117">
        <f t="shared" si="10"/>
        <v>0</v>
      </c>
      <c r="R90" s="117">
        <f t="shared" si="10"/>
        <v>0</v>
      </c>
      <c r="S90" s="117">
        <f t="shared" si="10"/>
        <v>0</v>
      </c>
      <c r="T90" s="117">
        <f t="shared" si="10"/>
        <v>0</v>
      </c>
      <c r="U90" s="117">
        <f t="shared" si="10"/>
        <v>0</v>
      </c>
      <c r="V90" s="117">
        <f t="shared" si="10"/>
        <v>0</v>
      </c>
      <c r="W90" s="117">
        <f t="shared" si="10"/>
        <v>0</v>
      </c>
      <c r="X90" s="117">
        <f t="shared" si="10"/>
        <v>0</v>
      </c>
      <c r="Y90" s="117">
        <f t="shared" si="10"/>
        <v>0</v>
      </c>
      <c r="Z90" s="117">
        <f t="shared" si="10"/>
        <v>0</v>
      </c>
      <c r="AA90" s="117">
        <f t="shared" si="10"/>
        <v>0</v>
      </c>
      <c r="AB90" s="116"/>
      <c r="AC90" s="116"/>
      <c r="AD90" s="116"/>
      <c r="AE90" s="116"/>
      <c r="AF90" s="116"/>
      <c r="AG90" s="116"/>
    </row>
    <row r="91" spans="1:33" s="116" customFormat="1" x14ac:dyDescent="0.25">
      <c r="A91" s="36" t="s">
        <v>95</v>
      </c>
      <c r="B91" s="37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20"/>
      <c r="R91" s="120"/>
      <c r="S91" s="120"/>
      <c r="T91" s="120"/>
      <c r="U91" s="120"/>
      <c r="V91" s="120"/>
      <c r="W91" s="120"/>
      <c r="X91" s="120"/>
      <c r="Y91" s="120"/>
      <c r="Z91" s="120"/>
      <c r="AA91" s="120"/>
    </row>
    <row r="92" spans="1:33" s="116" customFormat="1" x14ac:dyDescent="0.25">
      <c r="A92" s="36" t="s">
        <v>96</v>
      </c>
      <c r="B92" s="37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0"/>
    </row>
    <row r="93" spans="1:33" s="66" customFormat="1" ht="45" x14ac:dyDescent="0.25">
      <c r="A93" s="65" t="s">
        <v>99</v>
      </c>
      <c r="B93" s="117">
        <f t="shared" ref="B93:AA93" si="11">+SUM(B94:B95)</f>
        <v>0</v>
      </c>
      <c r="C93" s="117">
        <f t="shared" si="11"/>
        <v>0</v>
      </c>
      <c r="D93" s="117">
        <f t="shared" si="11"/>
        <v>0</v>
      </c>
      <c r="E93" s="117">
        <f t="shared" si="11"/>
        <v>0</v>
      </c>
      <c r="F93" s="117">
        <f t="shared" si="11"/>
        <v>0</v>
      </c>
      <c r="G93" s="117">
        <f t="shared" si="11"/>
        <v>0</v>
      </c>
      <c r="H93" s="117">
        <f t="shared" si="11"/>
        <v>0</v>
      </c>
      <c r="I93" s="117">
        <f t="shared" si="11"/>
        <v>0</v>
      </c>
      <c r="J93" s="117">
        <f t="shared" si="11"/>
        <v>0</v>
      </c>
      <c r="K93" s="117">
        <f t="shared" si="11"/>
        <v>0</v>
      </c>
      <c r="L93" s="117">
        <f t="shared" si="11"/>
        <v>0</v>
      </c>
      <c r="M93" s="117">
        <f t="shared" si="11"/>
        <v>0</v>
      </c>
      <c r="N93" s="117">
        <f t="shared" si="11"/>
        <v>0</v>
      </c>
      <c r="O93" s="117">
        <f t="shared" si="11"/>
        <v>0</v>
      </c>
      <c r="P93" s="117">
        <f t="shared" si="11"/>
        <v>0</v>
      </c>
      <c r="Q93" s="117">
        <f t="shared" si="11"/>
        <v>0</v>
      </c>
      <c r="R93" s="117">
        <f t="shared" si="11"/>
        <v>0</v>
      </c>
      <c r="S93" s="117">
        <f t="shared" si="11"/>
        <v>0</v>
      </c>
      <c r="T93" s="117">
        <f t="shared" si="11"/>
        <v>0</v>
      </c>
      <c r="U93" s="117">
        <f t="shared" si="11"/>
        <v>0</v>
      </c>
      <c r="V93" s="117">
        <f t="shared" si="11"/>
        <v>0</v>
      </c>
      <c r="W93" s="117">
        <f t="shared" si="11"/>
        <v>0</v>
      </c>
      <c r="X93" s="117">
        <f t="shared" si="11"/>
        <v>0</v>
      </c>
      <c r="Y93" s="117">
        <f t="shared" si="11"/>
        <v>0</v>
      </c>
      <c r="Z93" s="117">
        <f t="shared" si="11"/>
        <v>0</v>
      </c>
      <c r="AA93" s="117">
        <f t="shared" si="11"/>
        <v>0</v>
      </c>
      <c r="AB93" s="116"/>
      <c r="AC93" s="116"/>
      <c r="AD93" s="116"/>
      <c r="AE93" s="116"/>
      <c r="AF93" s="116"/>
      <c r="AG93" s="116"/>
    </row>
    <row r="94" spans="1:33" s="116" customFormat="1" x14ac:dyDescent="0.25">
      <c r="A94" s="36" t="s">
        <v>94</v>
      </c>
      <c r="B94" s="37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0"/>
      <c r="Q94" s="120"/>
      <c r="R94" s="120"/>
      <c r="S94" s="120"/>
      <c r="T94" s="120"/>
      <c r="U94" s="120"/>
      <c r="V94" s="120"/>
      <c r="W94" s="120"/>
      <c r="X94" s="120"/>
      <c r="Y94" s="120"/>
      <c r="Z94" s="120"/>
      <c r="AA94" s="120"/>
    </row>
    <row r="95" spans="1:33" s="116" customFormat="1" x14ac:dyDescent="0.25">
      <c r="A95" s="36" t="s">
        <v>95</v>
      </c>
      <c r="B95" s="37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</row>
    <row r="96" spans="1:33" s="66" customFormat="1" x14ac:dyDescent="0.25">
      <c r="AB96" s="116"/>
      <c r="AC96" s="116"/>
      <c r="AD96" s="116"/>
      <c r="AE96" s="116"/>
      <c r="AF96" s="116"/>
      <c r="AG96" s="116"/>
    </row>
    <row r="97" spans="1:33" s="66" customFormat="1" x14ac:dyDescent="0.25">
      <c r="A97" s="67" t="s">
        <v>47</v>
      </c>
      <c r="B97" s="97">
        <f t="shared" ref="B97:AA97" si="12">+B78+B90</f>
        <v>0</v>
      </c>
      <c r="C97" s="97">
        <f t="shared" si="12"/>
        <v>0</v>
      </c>
      <c r="D97" s="97">
        <f t="shared" si="12"/>
        <v>0</v>
      </c>
      <c r="E97" s="97">
        <f t="shared" si="12"/>
        <v>0</v>
      </c>
      <c r="F97" s="97">
        <f t="shared" si="12"/>
        <v>0</v>
      </c>
      <c r="G97" s="97">
        <f t="shared" si="12"/>
        <v>0</v>
      </c>
      <c r="H97" s="97">
        <f t="shared" si="12"/>
        <v>0</v>
      </c>
      <c r="I97" s="97">
        <f t="shared" si="12"/>
        <v>0</v>
      </c>
      <c r="J97" s="97">
        <f t="shared" si="12"/>
        <v>0</v>
      </c>
      <c r="K97" s="97">
        <f t="shared" si="12"/>
        <v>0</v>
      </c>
      <c r="L97" s="97">
        <f t="shared" si="12"/>
        <v>0</v>
      </c>
      <c r="M97" s="97">
        <f t="shared" si="12"/>
        <v>0</v>
      </c>
      <c r="N97" s="97">
        <f t="shared" si="12"/>
        <v>0</v>
      </c>
      <c r="O97" s="97">
        <f t="shared" si="12"/>
        <v>0</v>
      </c>
      <c r="P97" s="97">
        <f t="shared" si="12"/>
        <v>0</v>
      </c>
      <c r="Q97" s="97">
        <f t="shared" si="12"/>
        <v>0</v>
      </c>
      <c r="R97" s="97">
        <f t="shared" si="12"/>
        <v>0</v>
      </c>
      <c r="S97" s="97">
        <f t="shared" si="12"/>
        <v>0</v>
      </c>
      <c r="T97" s="97">
        <f t="shared" si="12"/>
        <v>0</v>
      </c>
      <c r="U97" s="97">
        <f t="shared" si="12"/>
        <v>0</v>
      </c>
      <c r="V97" s="97">
        <f t="shared" si="12"/>
        <v>0</v>
      </c>
      <c r="W97" s="97">
        <f t="shared" si="12"/>
        <v>0</v>
      </c>
      <c r="X97" s="97">
        <f t="shared" si="12"/>
        <v>0</v>
      </c>
      <c r="Y97" s="97">
        <f t="shared" si="12"/>
        <v>0</v>
      </c>
      <c r="Z97" s="97">
        <f t="shared" si="12"/>
        <v>0</v>
      </c>
      <c r="AA97" s="97">
        <f t="shared" si="12"/>
        <v>0</v>
      </c>
      <c r="AB97" s="116"/>
      <c r="AC97" s="116"/>
      <c r="AD97" s="116"/>
      <c r="AE97" s="116"/>
      <c r="AF97" s="116"/>
      <c r="AG97" s="116"/>
    </row>
    <row r="98" spans="1:33" s="66" customFormat="1" x14ac:dyDescent="0.25">
      <c r="A98" s="67" t="s">
        <v>51</v>
      </c>
      <c r="B98" s="97">
        <f t="shared" ref="B98:AA98" si="13">+B85+B93</f>
        <v>0</v>
      </c>
      <c r="C98" s="97">
        <f t="shared" si="13"/>
        <v>0</v>
      </c>
      <c r="D98" s="97">
        <f t="shared" si="13"/>
        <v>0</v>
      </c>
      <c r="E98" s="97">
        <f t="shared" si="13"/>
        <v>0</v>
      </c>
      <c r="F98" s="97">
        <f t="shared" si="13"/>
        <v>0</v>
      </c>
      <c r="G98" s="97">
        <f t="shared" si="13"/>
        <v>0</v>
      </c>
      <c r="H98" s="97">
        <f t="shared" si="13"/>
        <v>0</v>
      </c>
      <c r="I98" s="97">
        <f t="shared" si="13"/>
        <v>0</v>
      </c>
      <c r="J98" s="97">
        <f t="shared" si="13"/>
        <v>0</v>
      </c>
      <c r="K98" s="97">
        <f t="shared" si="13"/>
        <v>0</v>
      </c>
      <c r="L98" s="97">
        <f t="shared" si="13"/>
        <v>0</v>
      </c>
      <c r="M98" s="97">
        <f t="shared" si="13"/>
        <v>0</v>
      </c>
      <c r="N98" s="97">
        <f t="shared" si="13"/>
        <v>0</v>
      </c>
      <c r="O98" s="97">
        <f t="shared" si="13"/>
        <v>0</v>
      </c>
      <c r="P98" s="97">
        <f t="shared" si="13"/>
        <v>0</v>
      </c>
      <c r="Q98" s="97">
        <f t="shared" si="13"/>
        <v>0</v>
      </c>
      <c r="R98" s="97">
        <f t="shared" si="13"/>
        <v>0</v>
      </c>
      <c r="S98" s="97">
        <f t="shared" si="13"/>
        <v>0</v>
      </c>
      <c r="T98" s="97">
        <f t="shared" si="13"/>
        <v>0</v>
      </c>
      <c r="U98" s="97">
        <f t="shared" si="13"/>
        <v>0</v>
      </c>
      <c r="V98" s="97">
        <f t="shared" si="13"/>
        <v>0</v>
      </c>
      <c r="W98" s="97">
        <f t="shared" si="13"/>
        <v>0</v>
      </c>
      <c r="X98" s="97">
        <f t="shared" si="13"/>
        <v>0</v>
      </c>
      <c r="Y98" s="97">
        <f t="shared" si="13"/>
        <v>0</v>
      </c>
      <c r="Z98" s="97">
        <f t="shared" si="13"/>
        <v>0</v>
      </c>
      <c r="AA98" s="97">
        <f t="shared" si="13"/>
        <v>0</v>
      </c>
      <c r="AB98" s="116"/>
      <c r="AC98" s="116"/>
      <c r="AD98" s="116"/>
      <c r="AE98" s="116"/>
      <c r="AF98" s="116"/>
      <c r="AG98" s="116"/>
    </row>
    <row r="99" spans="1:33" s="66" customFormat="1" x14ac:dyDescent="0.25">
      <c r="A99" s="67" t="s">
        <v>103</v>
      </c>
      <c r="B99" s="111">
        <f>+SUM(B97:B98)</f>
        <v>0</v>
      </c>
      <c r="C99" s="111">
        <f t="shared" ref="C99:AA99" si="14">+SUM(C97:C98)</f>
        <v>0</v>
      </c>
      <c r="D99" s="111">
        <f t="shared" si="14"/>
        <v>0</v>
      </c>
      <c r="E99" s="111">
        <f t="shared" si="14"/>
        <v>0</v>
      </c>
      <c r="F99" s="111">
        <f t="shared" si="14"/>
        <v>0</v>
      </c>
      <c r="G99" s="111">
        <f t="shared" si="14"/>
        <v>0</v>
      </c>
      <c r="H99" s="111">
        <f t="shared" si="14"/>
        <v>0</v>
      </c>
      <c r="I99" s="111">
        <f t="shared" si="14"/>
        <v>0</v>
      </c>
      <c r="J99" s="111">
        <f t="shared" si="14"/>
        <v>0</v>
      </c>
      <c r="K99" s="111">
        <f t="shared" si="14"/>
        <v>0</v>
      </c>
      <c r="L99" s="111">
        <f t="shared" si="14"/>
        <v>0</v>
      </c>
      <c r="M99" s="111">
        <f t="shared" si="14"/>
        <v>0</v>
      </c>
      <c r="N99" s="111">
        <f t="shared" si="14"/>
        <v>0</v>
      </c>
      <c r="O99" s="111">
        <f t="shared" si="14"/>
        <v>0</v>
      </c>
      <c r="P99" s="111">
        <f t="shared" si="14"/>
        <v>0</v>
      </c>
      <c r="Q99" s="111">
        <f t="shared" si="14"/>
        <v>0</v>
      </c>
      <c r="R99" s="111">
        <f t="shared" si="14"/>
        <v>0</v>
      </c>
      <c r="S99" s="111">
        <f t="shared" si="14"/>
        <v>0</v>
      </c>
      <c r="T99" s="111">
        <f t="shared" si="14"/>
        <v>0</v>
      </c>
      <c r="U99" s="111">
        <f t="shared" si="14"/>
        <v>0</v>
      </c>
      <c r="V99" s="111">
        <f t="shared" si="14"/>
        <v>0</v>
      </c>
      <c r="W99" s="111">
        <f t="shared" si="14"/>
        <v>0</v>
      </c>
      <c r="X99" s="111">
        <f t="shared" si="14"/>
        <v>0</v>
      </c>
      <c r="Y99" s="111">
        <f t="shared" si="14"/>
        <v>0</v>
      </c>
      <c r="Z99" s="111">
        <f t="shared" si="14"/>
        <v>0</v>
      </c>
      <c r="AA99" s="111">
        <f t="shared" si="14"/>
        <v>0</v>
      </c>
      <c r="AB99" s="116"/>
      <c r="AC99" s="116"/>
      <c r="AD99" s="116"/>
      <c r="AE99" s="116"/>
      <c r="AF99" s="116"/>
      <c r="AG99" s="116"/>
    </row>
    <row r="100" spans="1:33" x14ac:dyDescent="0.25">
      <c r="O100" s="66"/>
    </row>
    <row r="101" spans="1:33" x14ac:dyDescent="0.25">
      <c r="A101" s="134" t="s">
        <v>122</v>
      </c>
      <c r="B101" s="111">
        <f>NPV(10%,B99:AA99)</f>
        <v>0</v>
      </c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</row>
    <row r="102" spans="1:33" x14ac:dyDescent="0.25">
      <c r="A102" s="134" t="s">
        <v>113</v>
      </c>
      <c r="B102" s="119" t="e">
        <f>IRR(B99:AA99)</f>
        <v>#NUM!</v>
      </c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</row>
    <row r="103" spans="1:33" x14ac:dyDescent="0.25">
      <c r="A103" s="134" t="s">
        <v>123</v>
      </c>
      <c r="B103" s="113" t="e">
        <f>-B99/AVERAGE(C99:AA99)</f>
        <v>#DIV/0!</v>
      </c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</row>
    <row r="106" spans="1:33" x14ac:dyDescent="0.25">
      <c r="O106" s="66"/>
    </row>
    <row r="107" spans="1:33" s="100" customFormat="1" x14ac:dyDescent="0.25">
      <c r="B107" s="99"/>
    </row>
    <row r="108" spans="1:33" s="70" customFormat="1" x14ac:dyDescent="0.25">
      <c r="A108" s="101" t="s">
        <v>75</v>
      </c>
      <c r="B108" s="72"/>
      <c r="C108" s="72"/>
      <c r="D108" s="72"/>
      <c r="E108" s="72"/>
      <c r="F108" s="72"/>
      <c r="G108" s="72"/>
      <c r="H108" s="72"/>
      <c r="I108" s="72"/>
    </row>
    <row r="109" spans="1:33" s="39" customFormat="1" x14ac:dyDescent="0.25"/>
    <row r="110" spans="1:33" s="39" customFormat="1" x14ac:dyDescent="0.25"/>
    <row r="111" spans="1:33" s="39" customFormat="1" x14ac:dyDescent="0.25"/>
    <row r="112" spans="1:33" s="39" customFormat="1" x14ac:dyDescent="0.25"/>
    <row r="113" s="39" customFormat="1" x14ac:dyDescent="0.25"/>
    <row r="114" s="39" customFormat="1" x14ac:dyDescent="0.25"/>
    <row r="115" s="39" customFormat="1" x14ac:dyDescent="0.25"/>
    <row r="116" s="39" customFormat="1" x14ac:dyDescent="0.25"/>
    <row r="117" s="39" customFormat="1" x14ac:dyDescent="0.25"/>
  </sheetData>
  <sheetProtection password="AC1E" sheet="1" objects="1" scenarios="1" insertColumns="0" insertRows="0"/>
  <dataConsolidate/>
  <mergeCells count="6">
    <mergeCell ref="B76:L76"/>
    <mergeCell ref="B6:H6"/>
    <mergeCell ref="B16:AA16"/>
    <mergeCell ref="B42:M42"/>
    <mergeCell ref="B51:N51"/>
    <mergeCell ref="B57:M57"/>
  </mergeCells>
  <pageMargins left="0.7" right="0.7" top="0.75" bottom="0.75" header="0.3" footer="0.3"/>
  <pageSetup paperSize="9" scale="48" orientation="landscape" r:id="rId1"/>
  <rowBreaks count="1" manualBreakCount="1">
    <brk id="65" max="12" man="1"/>
  </rowBreaks>
  <colBreaks count="1" manualBreakCount="1">
    <brk id="13" max="1048575" man="1"/>
  </colBreak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showInputMessage="1" showErrorMessage="1">
          <x14:formula1>
            <xm:f>'Pliego tarifario UTE vigente'!$B$6:$B$13</xm:f>
          </x14:formula1>
          <xm:sqref>B37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7"/>
  <sheetViews>
    <sheetView showGridLines="0" topLeftCell="A22" zoomScale="80" zoomScaleNormal="80" zoomScaleSheetLayoutView="80" workbookViewId="0">
      <selection activeCell="B43" sqref="B43"/>
    </sheetView>
  </sheetViews>
  <sheetFormatPr baseColWidth="10" defaultColWidth="9.140625" defaultRowHeight="15" x14ac:dyDescent="0.25"/>
  <cols>
    <col min="1" max="1" width="62.42578125" style="41" customWidth="1"/>
    <col min="2" max="2" width="19.7109375" style="41" customWidth="1"/>
    <col min="3" max="3" width="18" style="41" customWidth="1"/>
    <col min="4" max="4" width="13.140625" style="41" customWidth="1"/>
    <col min="5" max="12" width="10.7109375" style="41" customWidth="1"/>
    <col min="13" max="13" width="16.140625" style="41" customWidth="1"/>
    <col min="14" max="17" width="10.7109375" style="41" customWidth="1"/>
    <col min="18" max="18" width="15.28515625" style="41" customWidth="1"/>
    <col min="19" max="27" width="10.28515625" style="41" bestFit="1" customWidth="1"/>
    <col min="28" max="16384" width="9.140625" style="41"/>
  </cols>
  <sheetData>
    <row r="1" spans="1:27" ht="18.75" x14ac:dyDescent="0.3">
      <c r="A1" s="38" t="s">
        <v>67</v>
      </c>
    </row>
    <row r="3" spans="1:27" x14ac:dyDescent="0.25">
      <c r="A3" s="39" t="s">
        <v>28</v>
      </c>
    </row>
    <row r="4" spans="1:27" x14ac:dyDescent="0.25">
      <c r="A4" s="91" t="s">
        <v>76</v>
      </c>
    </row>
    <row r="5" spans="1:27" x14ac:dyDescent="0.25">
      <c r="A5" s="81"/>
    </row>
    <row r="6" spans="1:27" ht="15.75" x14ac:dyDescent="0.25">
      <c r="A6" s="40" t="s">
        <v>65</v>
      </c>
      <c r="B6" s="151"/>
      <c r="C6" s="151"/>
      <c r="D6" s="151"/>
      <c r="E6" s="151"/>
      <c r="F6" s="151"/>
      <c r="G6" s="151"/>
      <c r="H6" s="151"/>
    </row>
    <row r="7" spans="1:27" x14ac:dyDescent="0.25">
      <c r="A7" s="81"/>
    </row>
    <row r="8" spans="1:27" ht="18" customHeight="1" x14ac:dyDescent="0.25">
      <c r="A8" s="41" t="s">
        <v>140</v>
      </c>
      <c r="B8" s="98"/>
      <c r="C8" s="39" t="s">
        <v>125</v>
      </c>
    </row>
    <row r="9" spans="1:27" ht="18" customHeight="1" x14ac:dyDescent="0.25">
      <c r="A9" s="41" t="s">
        <v>142</v>
      </c>
      <c r="B9" s="104">
        <v>25</v>
      </c>
      <c r="C9" s="39" t="s">
        <v>126</v>
      </c>
      <c r="F9" s="56"/>
    </row>
    <row r="10" spans="1:27" ht="18" customHeight="1" x14ac:dyDescent="0.25">
      <c r="F10" s="56"/>
    </row>
    <row r="11" spans="1:27" s="83" customFormat="1" ht="15.75" x14ac:dyDescent="0.25">
      <c r="A11" s="42" t="s">
        <v>27</v>
      </c>
    </row>
    <row r="13" spans="1:27" x14ac:dyDescent="0.25">
      <c r="A13" s="43" t="s">
        <v>53</v>
      </c>
      <c r="B13" s="84"/>
      <c r="C13" s="84"/>
      <c r="D13" s="84"/>
      <c r="E13" s="84"/>
      <c r="F13" s="84"/>
      <c r="G13" s="84"/>
      <c r="H13" s="84"/>
    </row>
    <row r="14" spans="1:27" x14ac:dyDescent="0.25">
      <c r="A14" s="39"/>
      <c r="B14" s="84"/>
      <c r="C14" s="84"/>
      <c r="D14" s="84"/>
      <c r="E14" s="84"/>
      <c r="F14" s="84"/>
      <c r="G14" s="84"/>
      <c r="H14" s="84"/>
    </row>
    <row r="15" spans="1:27" x14ac:dyDescent="0.25">
      <c r="A15" s="39"/>
      <c r="C15" s="84"/>
      <c r="D15" s="84"/>
      <c r="E15" s="84"/>
      <c r="F15" s="84"/>
      <c r="G15" s="84"/>
    </row>
    <row r="16" spans="1:27" x14ac:dyDescent="0.25">
      <c r="A16" s="39"/>
      <c r="B16" s="156" t="s">
        <v>52</v>
      </c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</row>
    <row r="17" spans="1:32" x14ac:dyDescent="0.25">
      <c r="A17" s="39"/>
      <c r="B17" s="41">
        <v>0</v>
      </c>
      <c r="C17" s="84">
        <f>+IF(B17&lt;$B$9,B17+1,"")</f>
        <v>1</v>
      </c>
      <c r="D17" s="84">
        <f t="shared" ref="D17:AA17" si="0">+IF(C17&lt;$B$9,C17+1,"")</f>
        <v>2</v>
      </c>
      <c r="E17" s="84">
        <f t="shared" si="0"/>
        <v>3</v>
      </c>
      <c r="F17" s="84">
        <f t="shared" si="0"/>
        <v>4</v>
      </c>
      <c r="G17" s="84">
        <f t="shared" si="0"/>
        <v>5</v>
      </c>
      <c r="H17" s="84">
        <f t="shared" si="0"/>
        <v>6</v>
      </c>
      <c r="I17" s="84">
        <f t="shared" si="0"/>
        <v>7</v>
      </c>
      <c r="J17" s="84">
        <f t="shared" si="0"/>
        <v>8</v>
      </c>
      <c r="K17" s="84">
        <f t="shared" si="0"/>
        <v>9</v>
      </c>
      <c r="L17" s="84">
        <f t="shared" si="0"/>
        <v>10</v>
      </c>
      <c r="M17" s="84">
        <f t="shared" si="0"/>
        <v>11</v>
      </c>
      <c r="N17" s="84">
        <f t="shared" si="0"/>
        <v>12</v>
      </c>
      <c r="O17" s="84">
        <f t="shared" si="0"/>
        <v>13</v>
      </c>
      <c r="P17" s="84">
        <f t="shared" si="0"/>
        <v>14</v>
      </c>
      <c r="Q17" s="84">
        <f t="shared" si="0"/>
        <v>15</v>
      </c>
      <c r="R17" s="84">
        <f t="shared" si="0"/>
        <v>16</v>
      </c>
      <c r="S17" s="84">
        <f t="shared" si="0"/>
        <v>17</v>
      </c>
      <c r="T17" s="84">
        <f t="shared" si="0"/>
        <v>18</v>
      </c>
      <c r="U17" s="84">
        <f t="shared" si="0"/>
        <v>19</v>
      </c>
      <c r="V17" s="84">
        <f t="shared" si="0"/>
        <v>20</v>
      </c>
      <c r="W17" s="84">
        <f t="shared" si="0"/>
        <v>21</v>
      </c>
      <c r="X17" s="84">
        <f t="shared" si="0"/>
        <v>22</v>
      </c>
      <c r="Y17" s="84">
        <f t="shared" si="0"/>
        <v>23</v>
      </c>
      <c r="Z17" s="84">
        <f t="shared" si="0"/>
        <v>24</v>
      </c>
      <c r="AA17" s="84">
        <f t="shared" si="0"/>
        <v>25</v>
      </c>
      <c r="AB17" s="32"/>
      <c r="AC17" s="32"/>
      <c r="AD17" s="32"/>
      <c r="AE17" s="32"/>
      <c r="AF17" s="32"/>
    </row>
    <row r="18" spans="1:32" x14ac:dyDescent="0.25">
      <c r="A18" s="41" t="s">
        <v>145</v>
      </c>
      <c r="B18" s="108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32"/>
      <c r="AC18" s="32"/>
      <c r="AD18" s="32"/>
      <c r="AE18" s="32"/>
      <c r="AF18" s="32"/>
    </row>
    <row r="19" spans="1:32" x14ac:dyDescent="0.25">
      <c r="A19" s="41" t="s">
        <v>146</v>
      </c>
      <c r="B19" s="108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32"/>
      <c r="AC19" s="32"/>
      <c r="AD19" s="32"/>
      <c r="AE19" s="32"/>
      <c r="AF19" s="32"/>
    </row>
    <row r="20" spans="1:32" x14ac:dyDescent="0.25">
      <c r="A20" s="41" t="s">
        <v>147</v>
      </c>
      <c r="B20" s="109"/>
      <c r="C20" s="97">
        <f>+C18-C19</f>
        <v>0</v>
      </c>
      <c r="D20" s="97">
        <f t="shared" ref="D20:AA20" si="1">+D18-D19</f>
        <v>0</v>
      </c>
      <c r="E20" s="97">
        <f t="shared" si="1"/>
        <v>0</v>
      </c>
      <c r="F20" s="97">
        <f t="shared" si="1"/>
        <v>0</v>
      </c>
      <c r="G20" s="97">
        <f t="shared" si="1"/>
        <v>0</v>
      </c>
      <c r="H20" s="97">
        <f t="shared" si="1"/>
        <v>0</v>
      </c>
      <c r="I20" s="97">
        <f t="shared" si="1"/>
        <v>0</v>
      </c>
      <c r="J20" s="97">
        <f t="shared" si="1"/>
        <v>0</v>
      </c>
      <c r="K20" s="97">
        <f t="shared" si="1"/>
        <v>0</v>
      </c>
      <c r="L20" s="97">
        <f t="shared" si="1"/>
        <v>0</v>
      </c>
      <c r="M20" s="97">
        <f t="shared" si="1"/>
        <v>0</v>
      </c>
      <c r="N20" s="97">
        <f t="shared" si="1"/>
        <v>0</v>
      </c>
      <c r="O20" s="97">
        <f t="shared" si="1"/>
        <v>0</v>
      </c>
      <c r="P20" s="97">
        <f t="shared" si="1"/>
        <v>0</v>
      </c>
      <c r="Q20" s="97">
        <f t="shared" si="1"/>
        <v>0</v>
      </c>
      <c r="R20" s="97">
        <f t="shared" si="1"/>
        <v>0</v>
      </c>
      <c r="S20" s="97">
        <f t="shared" si="1"/>
        <v>0</v>
      </c>
      <c r="T20" s="97">
        <f t="shared" si="1"/>
        <v>0</v>
      </c>
      <c r="U20" s="97">
        <f t="shared" si="1"/>
        <v>0</v>
      </c>
      <c r="V20" s="97">
        <f t="shared" si="1"/>
        <v>0</v>
      </c>
      <c r="W20" s="97">
        <f t="shared" si="1"/>
        <v>0</v>
      </c>
      <c r="X20" s="97">
        <f t="shared" si="1"/>
        <v>0</v>
      </c>
      <c r="Y20" s="97">
        <f t="shared" si="1"/>
        <v>0</v>
      </c>
      <c r="Z20" s="97">
        <f t="shared" si="1"/>
        <v>0</v>
      </c>
      <c r="AA20" s="97">
        <f t="shared" si="1"/>
        <v>0</v>
      </c>
      <c r="AB20" s="32"/>
      <c r="AC20" s="32"/>
      <c r="AD20" s="32"/>
      <c r="AE20" s="32"/>
      <c r="AF20" s="32"/>
    </row>
    <row r="23" spans="1:32" x14ac:dyDescent="0.25">
      <c r="A23" s="43" t="s">
        <v>127</v>
      </c>
    </row>
    <row r="24" spans="1:32" x14ac:dyDescent="0.25">
      <c r="A24" s="43"/>
    </row>
    <row r="25" spans="1:32" x14ac:dyDescent="0.25">
      <c r="A25" s="121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</row>
    <row r="26" spans="1:32" x14ac:dyDescent="0.25">
      <c r="A26" s="121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</row>
    <row r="27" spans="1:32" x14ac:dyDescent="0.25">
      <c r="A27" s="12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</row>
    <row r="28" spans="1:32" x14ac:dyDescent="0.2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</row>
    <row r="29" spans="1:32" x14ac:dyDescent="0.2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</row>
    <row r="30" spans="1:32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</row>
    <row r="31" spans="1:32" x14ac:dyDescent="0.2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</row>
    <row r="32" spans="1:32" x14ac:dyDescent="0.2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</row>
    <row r="33" spans="1:32" x14ac:dyDescent="0.2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</row>
    <row r="34" spans="1:32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</row>
    <row r="35" spans="1:32" s="83" customFormat="1" ht="18" customHeight="1" x14ac:dyDescent="0.25">
      <c r="A35" s="44" t="s">
        <v>66</v>
      </c>
      <c r="F35" s="85"/>
    </row>
    <row r="36" spans="1:32" ht="8.25" customHeight="1" x14ac:dyDescent="0.25">
      <c r="A36" s="45"/>
      <c r="F36" s="82"/>
    </row>
    <row r="37" spans="1:32" ht="18" customHeight="1" x14ac:dyDescent="0.25">
      <c r="A37" s="41" t="s">
        <v>72</v>
      </c>
      <c r="B37" s="107" t="s">
        <v>82</v>
      </c>
      <c r="C37" s="39" t="s">
        <v>93</v>
      </c>
    </row>
    <row r="38" spans="1:32" ht="18" customHeight="1" x14ac:dyDescent="0.25">
      <c r="A38" s="41" t="s">
        <v>131</v>
      </c>
      <c r="B38" s="118"/>
      <c r="C38" s="39" t="s">
        <v>91</v>
      </c>
    </row>
    <row r="39" spans="1:32" ht="18" customHeight="1" x14ac:dyDescent="0.25">
      <c r="C39" s="39"/>
    </row>
    <row r="40" spans="1:32" ht="18" customHeight="1" x14ac:dyDescent="0.25">
      <c r="A40" s="39" t="s">
        <v>90</v>
      </c>
      <c r="F40" s="82"/>
    </row>
    <row r="41" spans="1:32" ht="10.5" customHeight="1" x14ac:dyDescent="0.25">
      <c r="A41" s="39"/>
      <c r="F41" s="82"/>
    </row>
    <row r="42" spans="1:32" ht="33.75" customHeight="1" x14ac:dyDescent="0.25">
      <c r="A42" s="45" t="s">
        <v>56</v>
      </c>
      <c r="B42" s="152" t="s">
        <v>118</v>
      </c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52"/>
      <c r="O42" s="52"/>
      <c r="P42" s="52"/>
      <c r="Q42" s="52"/>
      <c r="R42" s="52"/>
    </row>
    <row r="43" spans="1:32" x14ac:dyDescent="0.25">
      <c r="B43" s="86"/>
      <c r="C43" s="86"/>
      <c r="D43" s="86"/>
      <c r="E43" s="86"/>
      <c r="F43" s="86"/>
    </row>
    <row r="44" spans="1:32" x14ac:dyDescent="0.25">
      <c r="A44" s="88" t="s">
        <v>77</v>
      </c>
      <c r="B44" s="86"/>
      <c r="C44" s="86"/>
      <c r="D44" s="86"/>
      <c r="E44" s="86"/>
      <c r="F44" s="86"/>
    </row>
    <row r="45" spans="1:32" s="88" customFormat="1" ht="28.5" customHeight="1" x14ac:dyDescent="0.25">
      <c r="A45" s="87"/>
      <c r="B45" s="46" t="s">
        <v>62</v>
      </c>
      <c r="C45" s="46" t="s">
        <v>88</v>
      </c>
      <c r="D45" s="46" t="s">
        <v>63</v>
      </c>
      <c r="E45" s="123"/>
      <c r="F45" s="123"/>
      <c r="G45" s="123"/>
      <c r="H45" s="123"/>
      <c r="I45" s="123"/>
      <c r="J45" s="123"/>
      <c r="K45" s="123"/>
      <c r="L45" s="123"/>
      <c r="M45" s="123"/>
      <c r="N45" s="123"/>
    </row>
    <row r="46" spans="1:32" ht="18" customHeight="1" x14ac:dyDescent="0.25">
      <c r="A46" s="48" t="s">
        <v>70</v>
      </c>
      <c r="B46" s="33"/>
      <c r="C46" s="103">
        <f>+LOOKUP($B$37,'Pliego tarifario UTE vigente'!$B$6:$B$13,'Pliego tarifario UTE vigente'!$C$6:$C$13)</f>
        <v>1.37</v>
      </c>
      <c r="D46" s="49">
        <f>+B46*C46</f>
        <v>0</v>
      </c>
      <c r="E46" s="32"/>
      <c r="F46" s="124"/>
      <c r="G46" s="32"/>
      <c r="H46" s="32"/>
      <c r="I46" s="32"/>
      <c r="J46" s="32"/>
      <c r="K46" s="32"/>
      <c r="L46" s="32"/>
      <c r="M46" s="32"/>
      <c r="N46" s="32"/>
    </row>
    <row r="47" spans="1:32" x14ac:dyDescent="0.25">
      <c r="A47" s="48" t="s">
        <v>4</v>
      </c>
      <c r="B47" s="33"/>
      <c r="C47" s="103">
        <f>+LOOKUP($B$37,'Pliego tarifario UTE vigente'!$B$6:$B$13,'Pliego tarifario UTE vigente'!$D$6:$D$13)</f>
        <v>2.87</v>
      </c>
      <c r="D47" s="49">
        <f t="shared" ref="D47:D48" si="2">+B47*C47</f>
        <v>0</v>
      </c>
      <c r="E47" s="32"/>
      <c r="F47" s="124"/>
      <c r="G47" s="32"/>
      <c r="H47" s="32"/>
      <c r="I47" s="32"/>
      <c r="J47" s="32"/>
      <c r="K47" s="32"/>
      <c r="L47" s="32"/>
      <c r="M47" s="32"/>
      <c r="N47" s="32"/>
    </row>
    <row r="48" spans="1:32" x14ac:dyDescent="0.25">
      <c r="A48" s="48" t="s">
        <v>3</v>
      </c>
      <c r="B48" s="33"/>
      <c r="C48" s="103">
        <f>+LOOKUP($B$37,'Pliego tarifario UTE vigente'!$B$6:$B$13,'Pliego tarifario UTE vigente'!$E$6:$E$13)</f>
        <v>4.9009999999999998</v>
      </c>
      <c r="D48" s="49">
        <f t="shared" si="2"/>
        <v>0</v>
      </c>
      <c r="E48" s="32"/>
      <c r="F48" s="124"/>
      <c r="G48" s="32"/>
      <c r="H48" s="32"/>
      <c r="I48" s="32"/>
      <c r="J48" s="32"/>
      <c r="K48" s="32"/>
      <c r="L48" s="32"/>
      <c r="M48" s="32"/>
      <c r="N48" s="32"/>
    </row>
    <row r="49" spans="1:18" ht="45" x14ac:dyDescent="0.25">
      <c r="A49" s="48"/>
      <c r="B49" s="50" t="s">
        <v>54</v>
      </c>
      <c r="C49" s="93" t="e">
        <f>+SUMPRODUCT(B46:B48,C46:C48)/SUM(B46:B48)</f>
        <v>#DIV/0!</v>
      </c>
      <c r="D49" s="49">
        <f>+SUM(D46:D48)</f>
        <v>0</v>
      </c>
      <c r="E49" s="32"/>
      <c r="F49" s="32"/>
      <c r="G49" s="32"/>
      <c r="H49" s="32"/>
      <c r="I49" s="32"/>
      <c r="J49" s="32"/>
      <c r="K49" s="32"/>
      <c r="L49" s="32"/>
      <c r="M49" s="32"/>
      <c r="N49" s="32"/>
    </row>
    <row r="51" spans="1:18" x14ac:dyDescent="0.25">
      <c r="B51" s="153" t="s">
        <v>60</v>
      </c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5"/>
    </row>
    <row r="52" spans="1:18" x14ac:dyDescent="0.25">
      <c r="B52" s="51">
        <v>41640</v>
      </c>
      <c r="C52" s="51">
        <v>41671</v>
      </c>
      <c r="D52" s="51">
        <v>41699</v>
      </c>
      <c r="E52" s="51">
        <v>41730</v>
      </c>
      <c r="F52" s="51">
        <v>41760</v>
      </c>
      <c r="G52" s="51">
        <v>41791</v>
      </c>
      <c r="H52" s="51">
        <v>41821</v>
      </c>
      <c r="I52" s="51">
        <v>41852</v>
      </c>
      <c r="J52" s="51">
        <v>41883</v>
      </c>
      <c r="K52" s="51">
        <v>41913</v>
      </c>
      <c r="L52" s="51">
        <v>41944</v>
      </c>
      <c r="M52" s="51">
        <v>41974</v>
      </c>
      <c r="N52" s="51" t="s">
        <v>61</v>
      </c>
    </row>
    <row r="53" spans="1:18" x14ac:dyDescent="0.25">
      <c r="A53" s="48" t="s">
        <v>70</v>
      </c>
      <c r="B53" s="92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54" t="e">
        <f>+AVERAGE(B53:M53)</f>
        <v>#DIV/0!</v>
      </c>
    </row>
    <row r="54" spans="1:18" x14ac:dyDescent="0.25">
      <c r="A54" s="48" t="s">
        <v>4</v>
      </c>
      <c r="B54" s="92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54" t="e">
        <f t="shared" ref="N54:N55" si="3">+AVERAGE(B54:M54)</f>
        <v>#DIV/0!</v>
      </c>
    </row>
    <row r="55" spans="1:18" x14ac:dyDescent="0.25">
      <c r="A55" s="48" t="s">
        <v>3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54" t="e">
        <f t="shared" si="3"/>
        <v>#DIV/0!</v>
      </c>
    </row>
    <row r="57" spans="1:18" ht="30.75" customHeight="1" x14ac:dyDescent="0.25">
      <c r="A57" s="45" t="s">
        <v>57</v>
      </c>
      <c r="B57" s="152" t="s">
        <v>58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52"/>
      <c r="O57" s="52"/>
      <c r="P57" s="89"/>
      <c r="Q57" s="52"/>
      <c r="R57" s="52"/>
    </row>
    <row r="58" spans="1:18" ht="6.75" customHeight="1" x14ac:dyDescent="0.25"/>
    <row r="59" spans="1:18" x14ac:dyDescent="0.25">
      <c r="A59" s="39"/>
      <c r="C59" s="47" t="s">
        <v>89</v>
      </c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</row>
    <row r="60" spans="1:18" x14ac:dyDescent="0.25">
      <c r="A60" s="48" t="s">
        <v>70</v>
      </c>
      <c r="B60" s="53" t="s">
        <v>6</v>
      </c>
      <c r="C60" s="34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</row>
    <row r="61" spans="1:18" ht="30" x14ac:dyDescent="0.25">
      <c r="A61" s="48" t="s">
        <v>4</v>
      </c>
      <c r="B61" s="110" t="s">
        <v>92</v>
      </c>
      <c r="C61" s="34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</row>
    <row r="62" spans="1:18" x14ac:dyDescent="0.25">
      <c r="A62" s="48" t="s">
        <v>3</v>
      </c>
      <c r="B62" s="53" t="s">
        <v>5</v>
      </c>
      <c r="C62" s="34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</row>
    <row r="63" spans="1:18" ht="45" x14ac:dyDescent="0.25">
      <c r="B63" s="50" t="s">
        <v>55</v>
      </c>
      <c r="C63" s="94" t="e">
        <f>+(C46*C60+C47*C61+C48*C62)/SUM(C60:C61)</f>
        <v>#DIV/0!</v>
      </c>
      <c r="D63" s="116"/>
      <c r="E63" s="32"/>
      <c r="F63" s="32"/>
      <c r="G63" s="32"/>
      <c r="H63" s="32"/>
      <c r="I63" s="32"/>
      <c r="J63" s="32"/>
      <c r="K63" s="32"/>
      <c r="L63" s="32"/>
      <c r="M63" s="32"/>
      <c r="N63" s="32"/>
    </row>
    <row r="66" spans="1:33" s="55" customFormat="1" ht="15.75" x14ac:dyDescent="0.25">
      <c r="A66" s="42" t="s">
        <v>30</v>
      </c>
    </row>
    <row r="67" spans="1:33" s="56" customFormat="1" ht="7.5" customHeight="1" x14ac:dyDescent="0.25">
      <c r="A67" s="39"/>
    </row>
    <row r="68" spans="1:33" s="56" customFormat="1" x14ac:dyDescent="0.25">
      <c r="A68" s="39" t="s">
        <v>149</v>
      </c>
    </row>
    <row r="69" spans="1:33" s="56" customFormat="1" ht="7.5" customHeight="1" x14ac:dyDescent="0.25">
      <c r="A69" s="39"/>
    </row>
    <row r="70" spans="1:33" s="56" customFormat="1" x14ac:dyDescent="0.25">
      <c r="A70" s="39" t="s">
        <v>59</v>
      </c>
    </row>
    <row r="71" spans="1:33" s="56" customFormat="1" ht="7.5" customHeight="1" x14ac:dyDescent="0.25">
      <c r="A71" s="39"/>
    </row>
    <row r="72" spans="1:33" s="56" customFormat="1" x14ac:dyDescent="0.25">
      <c r="A72" s="39" t="s">
        <v>64</v>
      </c>
    </row>
    <row r="73" spans="1:33" s="56" customFormat="1" ht="7.5" customHeight="1" x14ac:dyDescent="0.25">
      <c r="A73" s="39"/>
    </row>
    <row r="74" spans="1:33" x14ac:dyDescent="0.25">
      <c r="A74" s="39" t="s">
        <v>73</v>
      </c>
    </row>
    <row r="75" spans="1:33" x14ac:dyDescent="0.25">
      <c r="A75" s="39"/>
    </row>
    <row r="76" spans="1:33" ht="17.25" customHeight="1" x14ac:dyDescent="0.25">
      <c r="B76" s="150" t="s">
        <v>29</v>
      </c>
      <c r="C76" s="150"/>
      <c r="D76" s="150"/>
      <c r="E76" s="150"/>
      <c r="F76" s="150"/>
      <c r="G76" s="150"/>
      <c r="H76" s="150"/>
      <c r="I76" s="150"/>
      <c r="J76" s="150"/>
      <c r="K76" s="150"/>
      <c r="L76" s="150"/>
    </row>
    <row r="77" spans="1:33" s="57" customFormat="1" x14ac:dyDescent="0.25">
      <c r="B77" s="57">
        <v>0</v>
      </c>
      <c r="C77" s="84">
        <f>+IF(B77&lt;$B$9,B77+1,"")</f>
        <v>1</v>
      </c>
      <c r="D77" s="84">
        <f t="shared" ref="D77:AA77" si="4">+IF(C77&lt;$B$9,C77+1,"")</f>
        <v>2</v>
      </c>
      <c r="E77" s="84">
        <f t="shared" si="4"/>
        <v>3</v>
      </c>
      <c r="F77" s="84">
        <f t="shared" si="4"/>
        <v>4</v>
      </c>
      <c r="G77" s="84">
        <f t="shared" si="4"/>
        <v>5</v>
      </c>
      <c r="H77" s="84">
        <f t="shared" si="4"/>
        <v>6</v>
      </c>
      <c r="I77" s="84">
        <f t="shared" si="4"/>
        <v>7</v>
      </c>
      <c r="J77" s="84">
        <f t="shared" si="4"/>
        <v>8</v>
      </c>
      <c r="K77" s="84">
        <f t="shared" si="4"/>
        <v>9</v>
      </c>
      <c r="L77" s="84">
        <f t="shared" si="4"/>
        <v>10</v>
      </c>
      <c r="M77" s="84">
        <f t="shared" si="4"/>
        <v>11</v>
      </c>
      <c r="N77" s="84">
        <f t="shared" si="4"/>
        <v>12</v>
      </c>
      <c r="O77" s="84">
        <f t="shared" si="4"/>
        <v>13</v>
      </c>
      <c r="P77" s="84">
        <f t="shared" si="4"/>
        <v>14</v>
      </c>
      <c r="Q77" s="84">
        <f t="shared" si="4"/>
        <v>15</v>
      </c>
      <c r="R77" s="84">
        <f t="shared" si="4"/>
        <v>16</v>
      </c>
      <c r="S77" s="84">
        <f t="shared" si="4"/>
        <v>17</v>
      </c>
      <c r="T77" s="84">
        <f t="shared" si="4"/>
        <v>18</v>
      </c>
      <c r="U77" s="84">
        <f t="shared" si="4"/>
        <v>19</v>
      </c>
      <c r="V77" s="84">
        <f t="shared" si="4"/>
        <v>20</v>
      </c>
      <c r="W77" s="84">
        <f t="shared" si="4"/>
        <v>21</v>
      </c>
      <c r="X77" s="84">
        <f t="shared" si="4"/>
        <v>22</v>
      </c>
      <c r="Y77" s="84">
        <f t="shared" si="4"/>
        <v>23</v>
      </c>
      <c r="Z77" s="84">
        <f t="shared" si="4"/>
        <v>24</v>
      </c>
      <c r="AA77" s="84">
        <f t="shared" si="4"/>
        <v>25</v>
      </c>
      <c r="AB77" s="122"/>
      <c r="AC77" s="122"/>
      <c r="AD77" s="122"/>
      <c r="AE77" s="122"/>
      <c r="AF77" s="122"/>
      <c r="AG77" s="122"/>
    </row>
    <row r="78" spans="1:33" s="57" customFormat="1" x14ac:dyDescent="0.25">
      <c r="A78" s="58" t="s">
        <v>133</v>
      </c>
      <c r="B78" s="114">
        <f>+SUM(B79:B82)</f>
        <v>0</v>
      </c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122"/>
      <c r="AC78" s="122"/>
      <c r="AD78" s="122"/>
      <c r="AE78" s="122"/>
      <c r="AF78" s="122"/>
      <c r="AG78" s="122"/>
    </row>
    <row r="79" spans="1:33" s="57" customFormat="1" x14ac:dyDescent="0.25">
      <c r="A79" s="64" t="s">
        <v>44</v>
      </c>
      <c r="B79" s="95"/>
      <c r="C79" s="115"/>
      <c r="D79" s="95"/>
      <c r="E79" s="115"/>
      <c r="F79" s="95"/>
      <c r="G79" s="115"/>
      <c r="H79" s="95"/>
      <c r="I79" s="115"/>
      <c r="J79" s="95"/>
      <c r="K79" s="11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122"/>
      <c r="AC79" s="122"/>
      <c r="AD79" s="122"/>
      <c r="AE79" s="122"/>
      <c r="AF79" s="122"/>
      <c r="AG79" s="122"/>
    </row>
    <row r="80" spans="1:33" s="57" customFormat="1" x14ac:dyDescent="0.25">
      <c r="A80" s="64" t="s">
        <v>45</v>
      </c>
      <c r="B80" s="95"/>
      <c r="C80" s="115"/>
      <c r="D80" s="95"/>
      <c r="E80" s="115"/>
      <c r="F80" s="95"/>
      <c r="G80" s="115"/>
      <c r="H80" s="95"/>
      <c r="I80" s="115"/>
      <c r="J80" s="95"/>
      <c r="K80" s="11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122"/>
      <c r="AC80" s="122"/>
      <c r="AD80" s="122"/>
      <c r="AE80" s="122"/>
      <c r="AF80" s="122"/>
      <c r="AG80" s="122"/>
    </row>
    <row r="81" spans="1:33" s="57" customFormat="1" x14ac:dyDescent="0.25">
      <c r="A81" s="64" t="s">
        <v>46</v>
      </c>
      <c r="B81" s="95"/>
      <c r="C81" s="115"/>
      <c r="D81" s="95"/>
      <c r="E81" s="115"/>
      <c r="F81" s="95"/>
      <c r="G81" s="115"/>
      <c r="H81" s="95"/>
      <c r="I81" s="115"/>
      <c r="J81" s="95"/>
      <c r="K81" s="115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95"/>
      <c r="W81" s="95"/>
      <c r="X81" s="95"/>
      <c r="Y81" s="95"/>
      <c r="Z81" s="95"/>
      <c r="AA81" s="95"/>
      <c r="AB81" s="122"/>
      <c r="AC81" s="122"/>
      <c r="AD81" s="122"/>
      <c r="AE81" s="122"/>
      <c r="AF81" s="122"/>
      <c r="AG81" s="122"/>
    </row>
    <row r="82" spans="1:33" s="57" customFormat="1" x14ac:dyDescent="0.25">
      <c r="A82" s="36" t="s">
        <v>97</v>
      </c>
      <c r="B82" s="95"/>
      <c r="C82" s="115"/>
      <c r="D82" s="95"/>
      <c r="E82" s="115"/>
      <c r="F82" s="95"/>
      <c r="G82" s="115"/>
      <c r="H82" s="95"/>
      <c r="I82" s="115"/>
      <c r="J82" s="95"/>
      <c r="K82" s="11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122"/>
      <c r="AC82" s="122"/>
      <c r="AD82" s="122"/>
      <c r="AE82" s="122"/>
      <c r="AF82" s="122"/>
      <c r="AG82" s="122"/>
    </row>
    <row r="83" spans="1:33" x14ac:dyDescent="0.25">
      <c r="A83" s="41" t="s">
        <v>134</v>
      </c>
      <c r="B83" s="60"/>
      <c r="C83" s="111">
        <f t="shared" ref="C83:AA83" si="5">+C20</f>
        <v>0</v>
      </c>
      <c r="D83" s="111">
        <f t="shared" si="5"/>
        <v>0</v>
      </c>
      <c r="E83" s="111">
        <f t="shared" si="5"/>
        <v>0</v>
      </c>
      <c r="F83" s="111">
        <f t="shared" si="5"/>
        <v>0</v>
      </c>
      <c r="G83" s="111">
        <f t="shared" si="5"/>
        <v>0</v>
      </c>
      <c r="H83" s="111">
        <f t="shared" si="5"/>
        <v>0</v>
      </c>
      <c r="I83" s="111">
        <f t="shared" si="5"/>
        <v>0</v>
      </c>
      <c r="J83" s="111">
        <f t="shared" si="5"/>
        <v>0</v>
      </c>
      <c r="K83" s="111">
        <f t="shared" si="5"/>
        <v>0</v>
      </c>
      <c r="L83" s="111">
        <f t="shared" si="5"/>
        <v>0</v>
      </c>
      <c r="M83" s="111">
        <f t="shared" si="5"/>
        <v>0</v>
      </c>
      <c r="N83" s="111">
        <f t="shared" si="5"/>
        <v>0</v>
      </c>
      <c r="O83" s="111">
        <f t="shared" si="5"/>
        <v>0</v>
      </c>
      <c r="P83" s="111">
        <f t="shared" si="5"/>
        <v>0</v>
      </c>
      <c r="Q83" s="111">
        <f t="shared" si="5"/>
        <v>0</v>
      </c>
      <c r="R83" s="111">
        <f t="shared" si="5"/>
        <v>0</v>
      </c>
      <c r="S83" s="111">
        <f t="shared" si="5"/>
        <v>0</v>
      </c>
      <c r="T83" s="111">
        <f t="shared" si="5"/>
        <v>0</v>
      </c>
      <c r="U83" s="111">
        <f t="shared" si="5"/>
        <v>0</v>
      </c>
      <c r="V83" s="111">
        <f t="shared" si="5"/>
        <v>0</v>
      </c>
      <c r="W83" s="111">
        <f t="shared" si="5"/>
        <v>0</v>
      </c>
      <c r="X83" s="111">
        <f t="shared" si="5"/>
        <v>0</v>
      </c>
      <c r="Y83" s="111">
        <f t="shared" si="5"/>
        <v>0</v>
      </c>
      <c r="Z83" s="111">
        <f t="shared" si="5"/>
        <v>0</v>
      </c>
      <c r="AA83" s="111">
        <f t="shared" si="5"/>
        <v>0</v>
      </c>
      <c r="AB83" s="32"/>
      <c r="AC83" s="32"/>
      <c r="AD83" s="32"/>
      <c r="AE83" s="32"/>
      <c r="AF83" s="32"/>
      <c r="AG83" s="32"/>
    </row>
    <row r="84" spans="1:33" x14ac:dyDescent="0.25">
      <c r="A84" s="41" t="s">
        <v>135</v>
      </c>
      <c r="B84" s="60"/>
      <c r="C84" s="112">
        <f>+IF(C77="",0,$B$38)</f>
        <v>0</v>
      </c>
      <c r="D84" s="112">
        <f t="shared" ref="D84:AA84" si="6">+IF(D77="",0,$B$38)</f>
        <v>0</v>
      </c>
      <c r="E84" s="112">
        <f t="shared" si="6"/>
        <v>0</v>
      </c>
      <c r="F84" s="112">
        <f t="shared" si="6"/>
        <v>0</v>
      </c>
      <c r="G84" s="112">
        <f t="shared" si="6"/>
        <v>0</v>
      </c>
      <c r="H84" s="112">
        <f t="shared" si="6"/>
        <v>0</v>
      </c>
      <c r="I84" s="112">
        <f t="shared" si="6"/>
        <v>0</v>
      </c>
      <c r="J84" s="112">
        <f t="shared" si="6"/>
        <v>0</v>
      </c>
      <c r="K84" s="112">
        <f t="shared" si="6"/>
        <v>0</v>
      </c>
      <c r="L84" s="112">
        <f t="shared" si="6"/>
        <v>0</v>
      </c>
      <c r="M84" s="112">
        <f t="shared" si="6"/>
        <v>0</v>
      </c>
      <c r="N84" s="112">
        <f t="shared" si="6"/>
        <v>0</v>
      </c>
      <c r="O84" s="112">
        <f t="shared" si="6"/>
        <v>0</v>
      </c>
      <c r="P84" s="112">
        <f t="shared" si="6"/>
        <v>0</v>
      </c>
      <c r="Q84" s="112">
        <f t="shared" si="6"/>
        <v>0</v>
      </c>
      <c r="R84" s="112">
        <f t="shared" si="6"/>
        <v>0</v>
      </c>
      <c r="S84" s="112">
        <f t="shared" si="6"/>
        <v>0</v>
      </c>
      <c r="T84" s="112">
        <f t="shared" si="6"/>
        <v>0</v>
      </c>
      <c r="U84" s="112">
        <f t="shared" si="6"/>
        <v>0</v>
      </c>
      <c r="V84" s="112">
        <f t="shared" si="6"/>
        <v>0</v>
      </c>
      <c r="W84" s="112">
        <f t="shared" si="6"/>
        <v>0</v>
      </c>
      <c r="X84" s="112">
        <f t="shared" si="6"/>
        <v>0</v>
      </c>
      <c r="Y84" s="112">
        <f t="shared" si="6"/>
        <v>0</v>
      </c>
      <c r="Z84" s="112">
        <f t="shared" si="6"/>
        <v>0</v>
      </c>
      <c r="AA84" s="112">
        <f t="shared" si="6"/>
        <v>0</v>
      </c>
      <c r="AB84" s="32"/>
      <c r="AC84" s="32"/>
      <c r="AD84" s="32"/>
      <c r="AE84" s="32"/>
      <c r="AF84" s="32"/>
      <c r="AG84" s="32"/>
    </row>
    <row r="85" spans="1:33" x14ac:dyDescent="0.25">
      <c r="A85" s="41" t="s">
        <v>124</v>
      </c>
      <c r="B85" s="59"/>
      <c r="C85" s="111">
        <f>C83*C84</f>
        <v>0</v>
      </c>
      <c r="D85" s="111">
        <f t="shared" ref="D85:AA85" si="7">D83*D84</f>
        <v>0</v>
      </c>
      <c r="E85" s="111">
        <f t="shared" si="7"/>
        <v>0</v>
      </c>
      <c r="F85" s="111">
        <f t="shared" si="7"/>
        <v>0</v>
      </c>
      <c r="G85" s="111">
        <f t="shared" si="7"/>
        <v>0</v>
      </c>
      <c r="H85" s="111">
        <f t="shared" si="7"/>
        <v>0</v>
      </c>
      <c r="I85" s="111">
        <f t="shared" si="7"/>
        <v>0</v>
      </c>
      <c r="J85" s="111">
        <f t="shared" si="7"/>
        <v>0</v>
      </c>
      <c r="K85" s="111">
        <f t="shared" si="7"/>
        <v>0</v>
      </c>
      <c r="L85" s="111">
        <f t="shared" si="7"/>
        <v>0</v>
      </c>
      <c r="M85" s="111">
        <f t="shared" si="7"/>
        <v>0</v>
      </c>
      <c r="N85" s="111">
        <f t="shared" si="7"/>
        <v>0</v>
      </c>
      <c r="O85" s="111">
        <f t="shared" si="7"/>
        <v>0</v>
      </c>
      <c r="P85" s="111">
        <f t="shared" si="7"/>
        <v>0</v>
      </c>
      <c r="Q85" s="111">
        <f t="shared" si="7"/>
        <v>0</v>
      </c>
      <c r="R85" s="111">
        <f t="shared" si="7"/>
        <v>0</v>
      </c>
      <c r="S85" s="111">
        <f t="shared" si="7"/>
        <v>0</v>
      </c>
      <c r="T85" s="111">
        <f t="shared" si="7"/>
        <v>0</v>
      </c>
      <c r="U85" s="111">
        <f t="shared" si="7"/>
        <v>0</v>
      </c>
      <c r="V85" s="111">
        <f t="shared" si="7"/>
        <v>0</v>
      </c>
      <c r="W85" s="111">
        <f t="shared" si="7"/>
        <v>0</v>
      </c>
      <c r="X85" s="111">
        <f t="shared" si="7"/>
        <v>0</v>
      </c>
      <c r="Y85" s="111">
        <f t="shared" si="7"/>
        <v>0</v>
      </c>
      <c r="Z85" s="111">
        <f t="shared" si="7"/>
        <v>0</v>
      </c>
      <c r="AA85" s="111">
        <f t="shared" si="7"/>
        <v>0</v>
      </c>
      <c r="AB85" s="32"/>
      <c r="AC85" s="32"/>
      <c r="AD85" s="32"/>
      <c r="AE85" s="32"/>
      <c r="AF85" s="32"/>
      <c r="AG85" s="32"/>
    </row>
    <row r="86" spans="1:33" x14ac:dyDescent="0.25">
      <c r="A86" s="61" t="s">
        <v>120</v>
      </c>
      <c r="B86" s="111">
        <f>+NPV(10%,C85:AA85)</f>
        <v>0</v>
      </c>
      <c r="AB86" s="32"/>
      <c r="AC86" s="32"/>
      <c r="AD86" s="32"/>
      <c r="AE86" s="32"/>
      <c r="AF86" s="32"/>
      <c r="AG86" s="32"/>
    </row>
    <row r="87" spans="1:33" x14ac:dyDescent="0.25">
      <c r="A87" s="62"/>
      <c r="B87" s="62"/>
      <c r="AB87" s="32"/>
      <c r="AC87" s="32"/>
      <c r="AD87" s="32"/>
      <c r="AE87" s="32"/>
      <c r="AF87" s="32"/>
      <c r="AG87" s="32"/>
    </row>
    <row r="88" spans="1:33" x14ac:dyDescent="0.25">
      <c r="A88" s="134" t="s">
        <v>121</v>
      </c>
      <c r="B88" s="125" t="e">
        <f>-B78/B86</f>
        <v>#DIV/0!</v>
      </c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</row>
    <row r="89" spans="1:33" x14ac:dyDescent="0.25">
      <c r="AB89" s="32"/>
      <c r="AC89" s="32"/>
      <c r="AD89" s="32"/>
      <c r="AE89" s="32"/>
      <c r="AF89" s="32"/>
      <c r="AG89" s="32"/>
    </row>
    <row r="90" spans="1:33" s="66" customFormat="1" ht="45" x14ac:dyDescent="0.25">
      <c r="A90" s="65" t="s">
        <v>98</v>
      </c>
      <c r="B90" s="117">
        <f t="shared" ref="B90:C90" si="8">+SUM(B91:B92)</f>
        <v>0</v>
      </c>
      <c r="C90" s="117">
        <f t="shared" si="8"/>
        <v>0</v>
      </c>
      <c r="D90" s="117">
        <f t="shared" ref="D90" si="9">+SUM(D91:D92)</f>
        <v>0</v>
      </c>
      <c r="E90" s="117">
        <f t="shared" ref="E90:AA90" si="10">+SUM(E91:E92)</f>
        <v>0</v>
      </c>
      <c r="F90" s="117">
        <f t="shared" si="10"/>
        <v>0</v>
      </c>
      <c r="G90" s="117">
        <f t="shared" si="10"/>
        <v>0</v>
      </c>
      <c r="H90" s="117">
        <f t="shared" si="10"/>
        <v>0</v>
      </c>
      <c r="I90" s="117">
        <f t="shared" si="10"/>
        <v>0</v>
      </c>
      <c r="J90" s="117">
        <f t="shared" si="10"/>
        <v>0</v>
      </c>
      <c r="K90" s="117">
        <f t="shared" si="10"/>
        <v>0</v>
      </c>
      <c r="L90" s="117">
        <f t="shared" si="10"/>
        <v>0</v>
      </c>
      <c r="M90" s="117">
        <f t="shared" si="10"/>
        <v>0</v>
      </c>
      <c r="N90" s="117">
        <f t="shared" si="10"/>
        <v>0</v>
      </c>
      <c r="O90" s="117">
        <f t="shared" si="10"/>
        <v>0</v>
      </c>
      <c r="P90" s="117">
        <f t="shared" si="10"/>
        <v>0</v>
      </c>
      <c r="Q90" s="117">
        <f t="shared" si="10"/>
        <v>0</v>
      </c>
      <c r="R90" s="117">
        <f t="shared" si="10"/>
        <v>0</v>
      </c>
      <c r="S90" s="117">
        <f t="shared" si="10"/>
        <v>0</v>
      </c>
      <c r="T90" s="117">
        <f t="shared" si="10"/>
        <v>0</v>
      </c>
      <c r="U90" s="117">
        <f t="shared" si="10"/>
        <v>0</v>
      </c>
      <c r="V90" s="117">
        <f t="shared" si="10"/>
        <v>0</v>
      </c>
      <c r="W90" s="117">
        <f t="shared" si="10"/>
        <v>0</v>
      </c>
      <c r="X90" s="117">
        <f t="shared" si="10"/>
        <v>0</v>
      </c>
      <c r="Y90" s="117">
        <f t="shared" si="10"/>
        <v>0</v>
      </c>
      <c r="Z90" s="117">
        <f t="shared" si="10"/>
        <v>0</v>
      </c>
      <c r="AA90" s="117">
        <f t="shared" si="10"/>
        <v>0</v>
      </c>
      <c r="AB90" s="116"/>
      <c r="AC90" s="116"/>
      <c r="AD90" s="116"/>
      <c r="AE90" s="116"/>
      <c r="AF90" s="116"/>
      <c r="AG90" s="116"/>
    </row>
    <row r="91" spans="1:33" s="116" customFormat="1" x14ac:dyDescent="0.25">
      <c r="A91" s="36" t="s">
        <v>95</v>
      </c>
      <c r="B91" s="37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20"/>
      <c r="R91" s="120"/>
      <c r="S91" s="120"/>
      <c r="T91" s="120"/>
      <c r="U91" s="120"/>
      <c r="V91" s="120"/>
      <c r="W91" s="120"/>
      <c r="X91" s="120"/>
      <c r="Y91" s="120"/>
      <c r="Z91" s="120"/>
      <c r="AA91" s="120"/>
    </row>
    <row r="92" spans="1:33" s="116" customFormat="1" x14ac:dyDescent="0.25">
      <c r="A92" s="36" t="s">
        <v>96</v>
      </c>
      <c r="B92" s="37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0"/>
    </row>
    <row r="93" spans="1:33" s="66" customFormat="1" ht="45" x14ac:dyDescent="0.25">
      <c r="A93" s="65" t="s">
        <v>99</v>
      </c>
      <c r="B93" s="117">
        <f t="shared" ref="B93:AA93" si="11">+SUM(B94:B95)</f>
        <v>0</v>
      </c>
      <c r="C93" s="117">
        <f t="shared" si="11"/>
        <v>0</v>
      </c>
      <c r="D93" s="117">
        <f t="shared" si="11"/>
        <v>0</v>
      </c>
      <c r="E93" s="117">
        <f t="shared" si="11"/>
        <v>0</v>
      </c>
      <c r="F93" s="117">
        <f t="shared" si="11"/>
        <v>0</v>
      </c>
      <c r="G93" s="117">
        <f t="shared" si="11"/>
        <v>0</v>
      </c>
      <c r="H93" s="117">
        <f t="shared" si="11"/>
        <v>0</v>
      </c>
      <c r="I93" s="117">
        <f t="shared" si="11"/>
        <v>0</v>
      </c>
      <c r="J93" s="117">
        <f t="shared" si="11"/>
        <v>0</v>
      </c>
      <c r="K93" s="117">
        <f t="shared" si="11"/>
        <v>0</v>
      </c>
      <c r="L93" s="117">
        <f t="shared" si="11"/>
        <v>0</v>
      </c>
      <c r="M93" s="117">
        <f t="shared" si="11"/>
        <v>0</v>
      </c>
      <c r="N93" s="117">
        <f t="shared" si="11"/>
        <v>0</v>
      </c>
      <c r="O93" s="117">
        <f t="shared" si="11"/>
        <v>0</v>
      </c>
      <c r="P93" s="117">
        <f t="shared" si="11"/>
        <v>0</v>
      </c>
      <c r="Q93" s="117">
        <f t="shared" si="11"/>
        <v>0</v>
      </c>
      <c r="R93" s="117">
        <f t="shared" si="11"/>
        <v>0</v>
      </c>
      <c r="S93" s="117">
        <f t="shared" si="11"/>
        <v>0</v>
      </c>
      <c r="T93" s="117">
        <f t="shared" si="11"/>
        <v>0</v>
      </c>
      <c r="U93" s="117">
        <f t="shared" si="11"/>
        <v>0</v>
      </c>
      <c r="V93" s="117">
        <f t="shared" si="11"/>
        <v>0</v>
      </c>
      <c r="W93" s="117">
        <f t="shared" si="11"/>
        <v>0</v>
      </c>
      <c r="X93" s="117">
        <f t="shared" si="11"/>
        <v>0</v>
      </c>
      <c r="Y93" s="117">
        <f t="shared" si="11"/>
        <v>0</v>
      </c>
      <c r="Z93" s="117">
        <f t="shared" si="11"/>
        <v>0</v>
      </c>
      <c r="AA93" s="117">
        <f t="shared" si="11"/>
        <v>0</v>
      </c>
      <c r="AB93" s="116"/>
      <c r="AC93" s="116"/>
      <c r="AD93" s="116"/>
      <c r="AE93" s="116"/>
      <c r="AF93" s="116"/>
      <c r="AG93" s="116"/>
    </row>
    <row r="94" spans="1:33" s="116" customFormat="1" x14ac:dyDescent="0.25">
      <c r="A94" s="36" t="s">
        <v>94</v>
      </c>
      <c r="B94" s="37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0"/>
      <c r="Q94" s="120"/>
      <c r="R94" s="120"/>
      <c r="S94" s="120"/>
      <c r="T94" s="120"/>
      <c r="U94" s="120"/>
      <c r="V94" s="120"/>
      <c r="W94" s="120"/>
      <c r="X94" s="120"/>
      <c r="Y94" s="120"/>
      <c r="Z94" s="120"/>
      <c r="AA94" s="120"/>
    </row>
    <row r="95" spans="1:33" s="116" customFormat="1" x14ac:dyDescent="0.25">
      <c r="A95" s="36" t="s">
        <v>95</v>
      </c>
      <c r="B95" s="37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</row>
    <row r="96" spans="1:33" s="66" customFormat="1" x14ac:dyDescent="0.25">
      <c r="AB96" s="116"/>
      <c r="AC96" s="116"/>
      <c r="AD96" s="116"/>
      <c r="AE96" s="116"/>
      <c r="AF96" s="116"/>
      <c r="AG96" s="116"/>
    </row>
    <row r="97" spans="1:33" s="66" customFormat="1" x14ac:dyDescent="0.25">
      <c r="A97" s="67" t="s">
        <v>47</v>
      </c>
      <c r="B97" s="97">
        <f t="shared" ref="B97:AA97" si="12">+B78+B90</f>
        <v>0</v>
      </c>
      <c r="C97" s="97">
        <f t="shared" si="12"/>
        <v>0</v>
      </c>
      <c r="D97" s="97">
        <f t="shared" si="12"/>
        <v>0</v>
      </c>
      <c r="E97" s="97">
        <f t="shared" si="12"/>
        <v>0</v>
      </c>
      <c r="F97" s="97">
        <f t="shared" si="12"/>
        <v>0</v>
      </c>
      <c r="G97" s="97">
        <f t="shared" si="12"/>
        <v>0</v>
      </c>
      <c r="H97" s="97">
        <f t="shared" si="12"/>
        <v>0</v>
      </c>
      <c r="I97" s="97">
        <f t="shared" si="12"/>
        <v>0</v>
      </c>
      <c r="J97" s="97">
        <f t="shared" si="12"/>
        <v>0</v>
      </c>
      <c r="K97" s="97">
        <f t="shared" si="12"/>
        <v>0</v>
      </c>
      <c r="L97" s="97">
        <f t="shared" si="12"/>
        <v>0</v>
      </c>
      <c r="M97" s="97">
        <f t="shared" si="12"/>
        <v>0</v>
      </c>
      <c r="N97" s="97">
        <f t="shared" si="12"/>
        <v>0</v>
      </c>
      <c r="O97" s="97">
        <f t="shared" si="12"/>
        <v>0</v>
      </c>
      <c r="P97" s="97">
        <f t="shared" si="12"/>
        <v>0</v>
      </c>
      <c r="Q97" s="97">
        <f t="shared" si="12"/>
        <v>0</v>
      </c>
      <c r="R97" s="97">
        <f t="shared" si="12"/>
        <v>0</v>
      </c>
      <c r="S97" s="97">
        <f t="shared" si="12"/>
        <v>0</v>
      </c>
      <c r="T97" s="97">
        <f t="shared" si="12"/>
        <v>0</v>
      </c>
      <c r="U97" s="97">
        <f t="shared" si="12"/>
        <v>0</v>
      </c>
      <c r="V97" s="97">
        <f t="shared" si="12"/>
        <v>0</v>
      </c>
      <c r="W97" s="97">
        <f t="shared" si="12"/>
        <v>0</v>
      </c>
      <c r="X97" s="97">
        <f t="shared" si="12"/>
        <v>0</v>
      </c>
      <c r="Y97" s="97">
        <f t="shared" si="12"/>
        <v>0</v>
      </c>
      <c r="Z97" s="97">
        <f t="shared" si="12"/>
        <v>0</v>
      </c>
      <c r="AA97" s="97">
        <f t="shared" si="12"/>
        <v>0</v>
      </c>
      <c r="AB97" s="116"/>
      <c r="AC97" s="116"/>
      <c r="AD97" s="116"/>
      <c r="AE97" s="116"/>
      <c r="AF97" s="116"/>
      <c r="AG97" s="116"/>
    </row>
    <row r="98" spans="1:33" s="66" customFormat="1" x14ac:dyDescent="0.25">
      <c r="A98" s="67" t="s">
        <v>51</v>
      </c>
      <c r="B98" s="97">
        <f t="shared" ref="B98:AA98" si="13">+B85+B93</f>
        <v>0</v>
      </c>
      <c r="C98" s="97">
        <f t="shared" si="13"/>
        <v>0</v>
      </c>
      <c r="D98" s="97">
        <f t="shared" si="13"/>
        <v>0</v>
      </c>
      <c r="E98" s="97">
        <f t="shared" si="13"/>
        <v>0</v>
      </c>
      <c r="F98" s="97">
        <f t="shared" si="13"/>
        <v>0</v>
      </c>
      <c r="G98" s="97">
        <f t="shared" si="13"/>
        <v>0</v>
      </c>
      <c r="H98" s="97">
        <f t="shared" si="13"/>
        <v>0</v>
      </c>
      <c r="I98" s="97">
        <f t="shared" si="13"/>
        <v>0</v>
      </c>
      <c r="J98" s="97">
        <f t="shared" si="13"/>
        <v>0</v>
      </c>
      <c r="K98" s="97">
        <f t="shared" si="13"/>
        <v>0</v>
      </c>
      <c r="L98" s="97">
        <f t="shared" si="13"/>
        <v>0</v>
      </c>
      <c r="M98" s="97">
        <f t="shared" si="13"/>
        <v>0</v>
      </c>
      <c r="N98" s="97">
        <f t="shared" si="13"/>
        <v>0</v>
      </c>
      <c r="O98" s="97">
        <f t="shared" si="13"/>
        <v>0</v>
      </c>
      <c r="P98" s="97">
        <f t="shared" si="13"/>
        <v>0</v>
      </c>
      <c r="Q98" s="97">
        <f t="shared" si="13"/>
        <v>0</v>
      </c>
      <c r="R98" s="97">
        <f t="shared" si="13"/>
        <v>0</v>
      </c>
      <c r="S98" s="97">
        <f t="shared" si="13"/>
        <v>0</v>
      </c>
      <c r="T98" s="97">
        <f t="shared" si="13"/>
        <v>0</v>
      </c>
      <c r="U98" s="97">
        <f t="shared" si="13"/>
        <v>0</v>
      </c>
      <c r="V98" s="97">
        <f t="shared" si="13"/>
        <v>0</v>
      </c>
      <c r="W98" s="97">
        <f t="shared" si="13"/>
        <v>0</v>
      </c>
      <c r="X98" s="97">
        <f t="shared" si="13"/>
        <v>0</v>
      </c>
      <c r="Y98" s="97">
        <f t="shared" si="13"/>
        <v>0</v>
      </c>
      <c r="Z98" s="97">
        <f t="shared" si="13"/>
        <v>0</v>
      </c>
      <c r="AA98" s="97">
        <f t="shared" si="13"/>
        <v>0</v>
      </c>
      <c r="AB98" s="116"/>
      <c r="AC98" s="116"/>
      <c r="AD98" s="116"/>
      <c r="AE98" s="116"/>
      <c r="AF98" s="116"/>
      <c r="AG98" s="116"/>
    </row>
    <row r="99" spans="1:33" s="66" customFormat="1" x14ac:dyDescent="0.25">
      <c r="A99" s="67" t="s">
        <v>103</v>
      </c>
      <c r="B99" s="111">
        <f>+SUM(B97:B98)</f>
        <v>0</v>
      </c>
      <c r="C99" s="111">
        <f t="shared" ref="C99:AA99" si="14">+SUM(C97:C98)</f>
        <v>0</v>
      </c>
      <c r="D99" s="111">
        <f t="shared" si="14"/>
        <v>0</v>
      </c>
      <c r="E99" s="111">
        <f t="shared" si="14"/>
        <v>0</v>
      </c>
      <c r="F99" s="111">
        <f t="shared" si="14"/>
        <v>0</v>
      </c>
      <c r="G99" s="111">
        <f t="shared" si="14"/>
        <v>0</v>
      </c>
      <c r="H99" s="111">
        <f t="shared" si="14"/>
        <v>0</v>
      </c>
      <c r="I99" s="111">
        <f t="shared" si="14"/>
        <v>0</v>
      </c>
      <c r="J99" s="111">
        <f t="shared" si="14"/>
        <v>0</v>
      </c>
      <c r="K99" s="111">
        <f t="shared" si="14"/>
        <v>0</v>
      </c>
      <c r="L99" s="111">
        <f t="shared" si="14"/>
        <v>0</v>
      </c>
      <c r="M99" s="111">
        <f t="shared" si="14"/>
        <v>0</v>
      </c>
      <c r="N99" s="111">
        <f t="shared" si="14"/>
        <v>0</v>
      </c>
      <c r="O99" s="111">
        <f t="shared" si="14"/>
        <v>0</v>
      </c>
      <c r="P99" s="111">
        <f t="shared" si="14"/>
        <v>0</v>
      </c>
      <c r="Q99" s="111">
        <f t="shared" si="14"/>
        <v>0</v>
      </c>
      <c r="R99" s="111">
        <f t="shared" si="14"/>
        <v>0</v>
      </c>
      <c r="S99" s="111">
        <f t="shared" si="14"/>
        <v>0</v>
      </c>
      <c r="T99" s="111">
        <f t="shared" si="14"/>
        <v>0</v>
      </c>
      <c r="U99" s="111">
        <f t="shared" si="14"/>
        <v>0</v>
      </c>
      <c r="V99" s="111">
        <f t="shared" si="14"/>
        <v>0</v>
      </c>
      <c r="W99" s="111">
        <f t="shared" si="14"/>
        <v>0</v>
      </c>
      <c r="X99" s="111">
        <f t="shared" si="14"/>
        <v>0</v>
      </c>
      <c r="Y99" s="111">
        <f t="shared" si="14"/>
        <v>0</v>
      </c>
      <c r="Z99" s="111">
        <f t="shared" si="14"/>
        <v>0</v>
      </c>
      <c r="AA99" s="111">
        <f t="shared" si="14"/>
        <v>0</v>
      </c>
      <c r="AB99" s="116"/>
      <c r="AC99" s="116"/>
      <c r="AD99" s="116"/>
      <c r="AE99" s="116"/>
      <c r="AF99" s="116"/>
      <c r="AG99" s="116"/>
    </row>
    <row r="100" spans="1:33" x14ac:dyDescent="0.25">
      <c r="O100" s="66"/>
    </row>
    <row r="101" spans="1:33" x14ac:dyDescent="0.25">
      <c r="A101" s="134" t="s">
        <v>122</v>
      </c>
      <c r="B101" s="111">
        <f>NPV(10%,B99:AA99)</f>
        <v>0</v>
      </c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</row>
    <row r="102" spans="1:33" x14ac:dyDescent="0.25">
      <c r="A102" s="134" t="s">
        <v>113</v>
      </c>
      <c r="B102" s="119" t="e">
        <f>IRR(B99:AA99)</f>
        <v>#NUM!</v>
      </c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</row>
    <row r="103" spans="1:33" x14ac:dyDescent="0.25">
      <c r="A103" s="134" t="s">
        <v>123</v>
      </c>
      <c r="B103" s="113" t="e">
        <f>-B99/AVERAGE(C99:AA99)</f>
        <v>#DIV/0!</v>
      </c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</row>
    <row r="106" spans="1:33" x14ac:dyDescent="0.25">
      <c r="O106" s="66"/>
    </row>
    <row r="107" spans="1:33" s="100" customFormat="1" x14ac:dyDescent="0.25">
      <c r="B107" s="99"/>
    </row>
    <row r="108" spans="1:33" s="70" customFormat="1" x14ac:dyDescent="0.25">
      <c r="A108" s="101" t="s">
        <v>75</v>
      </c>
      <c r="B108" s="72"/>
      <c r="C108" s="72"/>
      <c r="D108" s="72"/>
      <c r="E108" s="72"/>
      <c r="F108" s="72"/>
      <c r="G108" s="72"/>
      <c r="H108" s="72"/>
      <c r="I108" s="72"/>
    </row>
    <row r="109" spans="1:33" s="39" customFormat="1" x14ac:dyDescent="0.25"/>
    <row r="110" spans="1:33" s="39" customFormat="1" x14ac:dyDescent="0.25"/>
    <row r="111" spans="1:33" s="39" customFormat="1" x14ac:dyDescent="0.25"/>
    <row r="112" spans="1:33" s="39" customFormat="1" x14ac:dyDescent="0.25"/>
    <row r="113" s="39" customFormat="1" x14ac:dyDescent="0.25"/>
    <row r="114" s="39" customFormat="1" x14ac:dyDescent="0.25"/>
    <row r="115" s="39" customFormat="1" x14ac:dyDescent="0.25"/>
    <row r="116" s="39" customFormat="1" x14ac:dyDescent="0.25"/>
    <row r="117" s="39" customFormat="1" x14ac:dyDescent="0.25"/>
  </sheetData>
  <sheetProtection password="AC1E" sheet="1" objects="1" scenarios="1" insertColumns="0" insertRows="0"/>
  <dataConsolidate/>
  <mergeCells count="6">
    <mergeCell ref="B76:L76"/>
    <mergeCell ref="B6:H6"/>
    <mergeCell ref="B16:AA16"/>
    <mergeCell ref="B42:M42"/>
    <mergeCell ref="B51:N51"/>
    <mergeCell ref="B57:M57"/>
  </mergeCells>
  <pageMargins left="0.7" right="0.7" top="0.75" bottom="0.75" header="0.3" footer="0.3"/>
  <pageSetup paperSize="9" scale="48" orientation="landscape" r:id="rId1"/>
  <rowBreaks count="1" manualBreakCount="1">
    <brk id="65" max="12" man="1"/>
  </rowBreaks>
  <colBreaks count="1" manualBreakCount="1">
    <brk id="13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'Pliego tarifario UTE vigente'!$B$6:$B$13</xm:f>
          </x14:formula1>
          <xm:sqref>B37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7"/>
  <sheetViews>
    <sheetView showGridLines="0" topLeftCell="A28" zoomScale="80" zoomScaleNormal="80" zoomScaleSheetLayoutView="80" workbookViewId="0">
      <selection activeCell="B43" sqref="B43"/>
    </sheetView>
  </sheetViews>
  <sheetFormatPr baseColWidth="10" defaultColWidth="9.140625" defaultRowHeight="15" x14ac:dyDescent="0.25"/>
  <cols>
    <col min="1" max="1" width="62.85546875" style="41" customWidth="1"/>
    <col min="2" max="2" width="19.7109375" style="41" customWidth="1"/>
    <col min="3" max="3" width="18" style="41" customWidth="1"/>
    <col min="4" max="4" width="13.140625" style="41" customWidth="1"/>
    <col min="5" max="12" width="10.7109375" style="41" customWidth="1"/>
    <col min="13" max="13" width="16.140625" style="41" customWidth="1"/>
    <col min="14" max="17" width="10.7109375" style="41" customWidth="1"/>
    <col min="18" max="18" width="15.28515625" style="41" customWidth="1"/>
    <col min="19" max="27" width="10.28515625" style="41" bestFit="1" customWidth="1"/>
    <col min="28" max="16384" width="9.140625" style="41"/>
  </cols>
  <sheetData>
    <row r="1" spans="1:27" ht="18.75" x14ac:dyDescent="0.3">
      <c r="A1" s="38" t="s">
        <v>67</v>
      </c>
    </row>
    <row r="3" spans="1:27" x14ac:dyDescent="0.25">
      <c r="A3" s="39" t="s">
        <v>28</v>
      </c>
    </row>
    <row r="4" spans="1:27" x14ac:dyDescent="0.25">
      <c r="A4" s="91" t="s">
        <v>76</v>
      </c>
    </row>
    <row r="5" spans="1:27" x14ac:dyDescent="0.25">
      <c r="A5" s="81"/>
    </row>
    <row r="6" spans="1:27" ht="15.75" x14ac:dyDescent="0.25">
      <c r="A6" s="40" t="s">
        <v>65</v>
      </c>
      <c r="B6" s="151"/>
      <c r="C6" s="151"/>
      <c r="D6" s="151"/>
      <c r="E6" s="151"/>
      <c r="F6" s="151"/>
      <c r="G6" s="151"/>
      <c r="H6" s="151"/>
    </row>
    <row r="7" spans="1:27" x14ac:dyDescent="0.25">
      <c r="A7" s="81"/>
    </row>
    <row r="8" spans="1:27" ht="18" customHeight="1" x14ac:dyDescent="0.25">
      <c r="A8" s="41" t="s">
        <v>140</v>
      </c>
      <c r="B8" s="98"/>
      <c r="C8" s="39" t="s">
        <v>125</v>
      </c>
    </row>
    <row r="9" spans="1:27" ht="18" customHeight="1" x14ac:dyDescent="0.25">
      <c r="A9" s="41" t="s">
        <v>142</v>
      </c>
      <c r="B9" s="104">
        <v>25</v>
      </c>
      <c r="C9" s="39" t="s">
        <v>126</v>
      </c>
      <c r="F9" s="56"/>
    </row>
    <row r="10" spans="1:27" ht="18" customHeight="1" x14ac:dyDescent="0.25">
      <c r="F10" s="56"/>
    </row>
    <row r="11" spans="1:27" s="83" customFormat="1" ht="15.75" x14ac:dyDescent="0.25">
      <c r="A11" s="42" t="s">
        <v>27</v>
      </c>
    </row>
    <row r="13" spans="1:27" x14ac:dyDescent="0.25">
      <c r="A13" s="43" t="s">
        <v>53</v>
      </c>
      <c r="B13" s="84"/>
      <c r="C13" s="84"/>
      <c r="D13" s="84"/>
      <c r="E13" s="84"/>
      <c r="F13" s="84"/>
      <c r="G13" s="84"/>
      <c r="H13" s="84"/>
    </row>
    <row r="14" spans="1:27" x14ac:dyDescent="0.25">
      <c r="A14" s="39"/>
      <c r="B14" s="84"/>
      <c r="C14" s="84"/>
      <c r="D14" s="84"/>
      <c r="E14" s="84"/>
      <c r="F14" s="84"/>
      <c r="G14" s="84"/>
      <c r="H14" s="84"/>
    </row>
    <row r="15" spans="1:27" x14ac:dyDescent="0.25">
      <c r="A15" s="39"/>
      <c r="C15" s="84"/>
      <c r="D15" s="84"/>
      <c r="E15" s="84"/>
      <c r="F15" s="84"/>
      <c r="G15" s="84"/>
    </row>
    <row r="16" spans="1:27" x14ac:dyDescent="0.25">
      <c r="A16" s="39"/>
      <c r="B16" s="156" t="s">
        <v>52</v>
      </c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</row>
    <row r="17" spans="1:32" x14ac:dyDescent="0.25">
      <c r="A17" s="39"/>
      <c r="B17" s="41">
        <v>0</v>
      </c>
      <c r="C17" s="84">
        <f>+IF(B17&lt;$B$9,B17+1,"")</f>
        <v>1</v>
      </c>
      <c r="D17" s="84">
        <f t="shared" ref="D17:AA17" si="0">+IF(C17&lt;$B$9,C17+1,"")</f>
        <v>2</v>
      </c>
      <c r="E17" s="84">
        <f t="shared" si="0"/>
        <v>3</v>
      </c>
      <c r="F17" s="84">
        <f t="shared" si="0"/>
        <v>4</v>
      </c>
      <c r="G17" s="84">
        <f t="shared" si="0"/>
        <v>5</v>
      </c>
      <c r="H17" s="84">
        <f t="shared" si="0"/>
        <v>6</v>
      </c>
      <c r="I17" s="84">
        <f t="shared" si="0"/>
        <v>7</v>
      </c>
      <c r="J17" s="84">
        <f t="shared" si="0"/>
        <v>8</v>
      </c>
      <c r="K17" s="84">
        <f t="shared" si="0"/>
        <v>9</v>
      </c>
      <c r="L17" s="84">
        <f t="shared" si="0"/>
        <v>10</v>
      </c>
      <c r="M17" s="84">
        <f t="shared" si="0"/>
        <v>11</v>
      </c>
      <c r="N17" s="84">
        <f t="shared" si="0"/>
        <v>12</v>
      </c>
      <c r="O17" s="84">
        <f t="shared" si="0"/>
        <v>13</v>
      </c>
      <c r="P17" s="84">
        <f t="shared" si="0"/>
        <v>14</v>
      </c>
      <c r="Q17" s="84">
        <f t="shared" si="0"/>
        <v>15</v>
      </c>
      <c r="R17" s="84">
        <f t="shared" si="0"/>
        <v>16</v>
      </c>
      <c r="S17" s="84">
        <f t="shared" si="0"/>
        <v>17</v>
      </c>
      <c r="T17" s="84">
        <f t="shared" si="0"/>
        <v>18</v>
      </c>
      <c r="U17" s="84">
        <f t="shared" si="0"/>
        <v>19</v>
      </c>
      <c r="V17" s="84">
        <f t="shared" si="0"/>
        <v>20</v>
      </c>
      <c r="W17" s="84">
        <f t="shared" si="0"/>
        <v>21</v>
      </c>
      <c r="X17" s="84">
        <f t="shared" si="0"/>
        <v>22</v>
      </c>
      <c r="Y17" s="84">
        <f t="shared" si="0"/>
        <v>23</v>
      </c>
      <c r="Z17" s="84">
        <f t="shared" si="0"/>
        <v>24</v>
      </c>
      <c r="AA17" s="84">
        <f t="shared" si="0"/>
        <v>25</v>
      </c>
      <c r="AB17" s="32"/>
      <c r="AC17" s="32"/>
      <c r="AD17" s="32"/>
      <c r="AE17" s="32"/>
      <c r="AF17" s="32"/>
    </row>
    <row r="18" spans="1:32" x14ac:dyDescent="0.25">
      <c r="A18" s="41" t="s">
        <v>145</v>
      </c>
      <c r="B18" s="108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32"/>
      <c r="AC18" s="32"/>
      <c r="AD18" s="32"/>
      <c r="AE18" s="32"/>
      <c r="AF18" s="32"/>
    </row>
    <row r="19" spans="1:32" x14ac:dyDescent="0.25">
      <c r="A19" s="41" t="s">
        <v>146</v>
      </c>
      <c r="B19" s="108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32"/>
      <c r="AC19" s="32"/>
      <c r="AD19" s="32"/>
      <c r="AE19" s="32"/>
      <c r="AF19" s="32"/>
    </row>
    <row r="20" spans="1:32" x14ac:dyDescent="0.25">
      <c r="A20" s="41" t="s">
        <v>147</v>
      </c>
      <c r="B20" s="109"/>
      <c r="C20" s="97">
        <f>+C18-C19</f>
        <v>0</v>
      </c>
      <c r="D20" s="97">
        <f t="shared" ref="D20:AA20" si="1">+D18-D19</f>
        <v>0</v>
      </c>
      <c r="E20" s="97">
        <f t="shared" si="1"/>
        <v>0</v>
      </c>
      <c r="F20" s="97">
        <f t="shared" si="1"/>
        <v>0</v>
      </c>
      <c r="G20" s="97">
        <f t="shared" si="1"/>
        <v>0</v>
      </c>
      <c r="H20" s="97">
        <f t="shared" si="1"/>
        <v>0</v>
      </c>
      <c r="I20" s="97">
        <f t="shared" si="1"/>
        <v>0</v>
      </c>
      <c r="J20" s="97">
        <f t="shared" si="1"/>
        <v>0</v>
      </c>
      <c r="K20" s="97">
        <f t="shared" si="1"/>
        <v>0</v>
      </c>
      <c r="L20" s="97">
        <f t="shared" si="1"/>
        <v>0</v>
      </c>
      <c r="M20" s="97">
        <f t="shared" si="1"/>
        <v>0</v>
      </c>
      <c r="N20" s="97">
        <f t="shared" si="1"/>
        <v>0</v>
      </c>
      <c r="O20" s="97">
        <f t="shared" si="1"/>
        <v>0</v>
      </c>
      <c r="P20" s="97">
        <f t="shared" si="1"/>
        <v>0</v>
      </c>
      <c r="Q20" s="97">
        <f t="shared" si="1"/>
        <v>0</v>
      </c>
      <c r="R20" s="97">
        <f t="shared" si="1"/>
        <v>0</v>
      </c>
      <c r="S20" s="97">
        <f t="shared" si="1"/>
        <v>0</v>
      </c>
      <c r="T20" s="97">
        <f t="shared" si="1"/>
        <v>0</v>
      </c>
      <c r="U20" s="97">
        <f t="shared" si="1"/>
        <v>0</v>
      </c>
      <c r="V20" s="97">
        <f t="shared" si="1"/>
        <v>0</v>
      </c>
      <c r="W20" s="97">
        <f t="shared" si="1"/>
        <v>0</v>
      </c>
      <c r="X20" s="97">
        <f t="shared" si="1"/>
        <v>0</v>
      </c>
      <c r="Y20" s="97">
        <f t="shared" si="1"/>
        <v>0</v>
      </c>
      <c r="Z20" s="97">
        <f t="shared" si="1"/>
        <v>0</v>
      </c>
      <c r="AA20" s="97">
        <f t="shared" si="1"/>
        <v>0</v>
      </c>
      <c r="AB20" s="32"/>
      <c r="AC20" s="32"/>
      <c r="AD20" s="32"/>
      <c r="AE20" s="32"/>
      <c r="AF20" s="32"/>
    </row>
    <row r="23" spans="1:32" x14ac:dyDescent="0.25">
      <c r="A23" s="43" t="s">
        <v>127</v>
      </c>
    </row>
    <row r="24" spans="1:32" x14ac:dyDescent="0.25">
      <c r="A24" s="43"/>
    </row>
    <row r="25" spans="1:32" x14ac:dyDescent="0.25">
      <c r="A25" s="121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</row>
    <row r="26" spans="1:32" x14ac:dyDescent="0.25">
      <c r="A26" s="121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</row>
    <row r="27" spans="1:32" x14ac:dyDescent="0.25">
      <c r="A27" s="12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</row>
    <row r="28" spans="1:32" x14ac:dyDescent="0.2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</row>
    <row r="29" spans="1:32" x14ac:dyDescent="0.2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</row>
    <row r="30" spans="1:32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</row>
    <row r="31" spans="1:32" x14ac:dyDescent="0.2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</row>
    <row r="32" spans="1:32" x14ac:dyDescent="0.2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</row>
    <row r="33" spans="1:32" x14ac:dyDescent="0.2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</row>
    <row r="34" spans="1:32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</row>
    <row r="35" spans="1:32" s="83" customFormat="1" ht="18" customHeight="1" x14ac:dyDescent="0.25">
      <c r="A35" s="44" t="s">
        <v>66</v>
      </c>
      <c r="F35" s="85"/>
    </row>
    <row r="36" spans="1:32" ht="8.25" customHeight="1" x14ac:dyDescent="0.25">
      <c r="A36" s="45"/>
      <c r="F36" s="82"/>
    </row>
    <row r="37" spans="1:32" ht="18" customHeight="1" x14ac:dyDescent="0.25">
      <c r="A37" s="41" t="s">
        <v>72</v>
      </c>
      <c r="B37" s="107" t="s">
        <v>82</v>
      </c>
      <c r="C37" s="39" t="s">
        <v>93</v>
      </c>
    </row>
    <row r="38" spans="1:32" ht="18" customHeight="1" x14ac:dyDescent="0.25">
      <c r="A38" s="41" t="s">
        <v>131</v>
      </c>
      <c r="B38" s="118"/>
      <c r="C38" s="39" t="s">
        <v>91</v>
      </c>
    </row>
    <row r="39" spans="1:32" ht="18" customHeight="1" x14ac:dyDescent="0.25">
      <c r="C39" s="39"/>
    </row>
    <row r="40" spans="1:32" ht="18" customHeight="1" x14ac:dyDescent="0.25">
      <c r="A40" s="39" t="s">
        <v>90</v>
      </c>
      <c r="F40" s="82"/>
    </row>
    <row r="41" spans="1:32" ht="10.5" customHeight="1" x14ac:dyDescent="0.25">
      <c r="A41" s="39"/>
      <c r="F41" s="82"/>
    </row>
    <row r="42" spans="1:32" ht="33.75" customHeight="1" x14ac:dyDescent="0.25">
      <c r="A42" s="45" t="s">
        <v>56</v>
      </c>
      <c r="B42" s="152" t="s">
        <v>118</v>
      </c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52"/>
      <c r="O42" s="52"/>
      <c r="P42" s="52"/>
      <c r="Q42" s="52"/>
      <c r="R42" s="52"/>
    </row>
    <row r="43" spans="1:32" x14ac:dyDescent="0.25">
      <c r="B43" s="86"/>
      <c r="C43" s="86"/>
      <c r="D43" s="86"/>
      <c r="E43" s="86"/>
      <c r="F43" s="86"/>
    </row>
    <row r="44" spans="1:32" x14ac:dyDescent="0.25">
      <c r="A44" s="88" t="s">
        <v>77</v>
      </c>
      <c r="B44" s="86"/>
      <c r="C44" s="86"/>
      <c r="D44" s="86"/>
      <c r="E44" s="86"/>
      <c r="F44" s="86"/>
    </row>
    <row r="45" spans="1:32" s="88" customFormat="1" ht="28.5" customHeight="1" x14ac:dyDescent="0.25">
      <c r="A45" s="87"/>
      <c r="B45" s="46" t="s">
        <v>62</v>
      </c>
      <c r="C45" s="46" t="s">
        <v>88</v>
      </c>
      <c r="D45" s="46" t="s">
        <v>63</v>
      </c>
      <c r="E45" s="123"/>
      <c r="F45" s="123"/>
      <c r="G45" s="123"/>
      <c r="H45" s="123"/>
      <c r="I45" s="123"/>
      <c r="J45" s="123"/>
      <c r="K45" s="123"/>
      <c r="L45" s="123"/>
      <c r="M45" s="123"/>
      <c r="N45" s="123"/>
    </row>
    <row r="46" spans="1:32" ht="18" customHeight="1" x14ac:dyDescent="0.25">
      <c r="A46" s="48" t="s">
        <v>70</v>
      </c>
      <c r="B46" s="33"/>
      <c r="C46" s="103">
        <f>+LOOKUP($B$37,'Pliego tarifario UTE vigente'!$B$6:$B$13,'Pliego tarifario UTE vigente'!$C$6:$C$13)</f>
        <v>1.37</v>
      </c>
      <c r="D46" s="49">
        <f>+B46*C46</f>
        <v>0</v>
      </c>
      <c r="E46" s="32"/>
      <c r="F46" s="124"/>
      <c r="G46" s="32"/>
      <c r="H46" s="32"/>
      <c r="I46" s="32"/>
      <c r="J46" s="32"/>
      <c r="K46" s="32"/>
      <c r="L46" s="32"/>
      <c r="M46" s="32"/>
      <c r="N46" s="32"/>
    </row>
    <row r="47" spans="1:32" x14ac:dyDescent="0.25">
      <c r="A47" s="48" t="s">
        <v>4</v>
      </c>
      <c r="B47" s="33"/>
      <c r="C47" s="103">
        <f>+LOOKUP($B$37,'Pliego tarifario UTE vigente'!$B$6:$B$13,'Pliego tarifario UTE vigente'!$D$6:$D$13)</f>
        <v>2.87</v>
      </c>
      <c r="D47" s="49">
        <f t="shared" ref="D47:D48" si="2">+B47*C47</f>
        <v>0</v>
      </c>
      <c r="E47" s="32"/>
      <c r="F47" s="124"/>
      <c r="G47" s="32"/>
      <c r="H47" s="32"/>
      <c r="I47" s="32"/>
      <c r="J47" s="32"/>
      <c r="K47" s="32"/>
      <c r="L47" s="32"/>
      <c r="M47" s="32"/>
      <c r="N47" s="32"/>
    </row>
    <row r="48" spans="1:32" x14ac:dyDescent="0.25">
      <c r="A48" s="48" t="s">
        <v>3</v>
      </c>
      <c r="B48" s="33"/>
      <c r="C48" s="103">
        <f>+LOOKUP($B$37,'Pliego tarifario UTE vigente'!$B$6:$B$13,'Pliego tarifario UTE vigente'!$E$6:$E$13)</f>
        <v>4.9009999999999998</v>
      </c>
      <c r="D48" s="49">
        <f t="shared" si="2"/>
        <v>0</v>
      </c>
      <c r="E48" s="32"/>
      <c r="F48" s="124"/>
      <c r="G48" s="32"/>
      <c r="H48" s="32"/>
      <c r="I48" s="32"/>
      <c r="J48" s="32"/>
      <c r="K48" s="32"/>
      <c r="L48" s="32"/>
      <c r="M48" s="32"/>
      <c r="N48" s="32"/>
    </row>
    <row r="49" spans="1:18" ht="45" x14ac:dyDescent="0.25">
      <c r="A49" s="48"/>
      <c r="B49" s="50" t="s">
        <v>54</v>
      </c>
      <c r="C49" s="93" t="e">
        <f>+SUMPRODUCT(B46:B48,C46:C48)/SUM(B46:B48)</f>
        <v>#DIV/0!</v>
      </c>
      <c r="D49" s="49">
        <f>+SUM(D46:D48)</f>
        <v>0</v>
      </c>
      <c r="E49" s="32"/>
      <c r="F49" s="32"/>
      <c r="G49" s="32"/>
      <c r="H49" s="32"/>
      <c r="I49" s="32"/>
      <c r="J49" s="32"/>
      <c r="K49" s="32"/>
      <c r="L49" s="32"/>
      <c r="M49" s="32"/>
      <c r="N49" s="32"/>
    </row>
    <row r="51" spans="1:18" x14ac:dyDescent="0.25">
      <c r="B51" s="153" t="s">
        <v>60</v>
      </c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5"/>
    </row>
    <row r="52" spans="1:18" x14ac:dyDescent="0.25">
      <c r="B52" s="51">
        <v>41640</v>
      </c>
      <c r="C52" s="51">
        <v>41671</v>
      </c>
      <c r="D52" s="51">
        <v>41699</v>
      </c>
      <c r="E52" s="51">
        <v>41730</v>
      </c>
      <c r="F52" s="51">
        <v>41760</v>
      </c>
      <c r="G52" s="51">
        <v>41791</v>
      </c>
      <c r="H52" s="51">
        <v>41821</v>
      </c>
      <c r="I52" s="51">
        <v>41852</v>
      </c>
      <c r="J52" s="51">
        <v>41883</v>
      </c>
      <c r="K52" s="51">
        <v>41913</v>
      </c>
      <c r="L52" s="51">
        <v>41944</v>
      </c>
      <c r="M52" s="51">
        <v>41974</v>
      </c>
      <c r="N52" s="51" t="s">
        <v>61</v>
      </c>
    </row>
    <row r="53" spans="1:18" x14ac:dyDescent="0.25">
      <c r="A53" s="48" t="s">
        <v>70</v>
      </c>
      <c r="B53" s="92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54" t="e">
        <f>+AVERAGE(B53:M53)</f>
        <v>#DIV/0!</v>
      </c>
    </row>
    <row r="54" spans="1:18" x14ac:dyDescent="0.25">
      <c r="A54" s="48" t="s">
        <v>4</v>
      </c>
      <c r="B54" s="92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54" t="e">
        <f t="shared" ref="N54:N55" si="3">+AVERAGE(B54:M54)</f>
        <v>#DIV/0!</v>
      </c>
    </row>
    <row r="55" spans="1:18" x14ac:dyDescent="0.25">
      <c r="A55" s="48" t="s">
        <v>3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54" t="e">
        <f t="shared" si="3"/>
        <v>#DIV/0!</v>
      </c>
    </row>
    <row r="57" spans="1:18" ht="30.75" customHeight="1" x14ac:dyDescent="0.25">
      <c r="A57" s="45" t="s">
        <v>57</v>
      </c>
      <c r="B57" s="152" t="s">
        <v>58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52"/>
      <c r="O57" s="52"/>
      <c r="P57" s="89"/>
      <c r="Q57" s="52"/>
      <c r="R57" s="52"/>
    </row>
    <row r="58" spans="1:18" ht="6.75" customHeight="1" x14ac:dyDescent="0.25"/>
    <row r="59" spans="1:18" x14ac:dyDescent="0.25">
      <c r="A59" s="39"/>
      <c r="C59" s="47" t="s">
        <v>89</v>
      </c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</row>
    <row r="60" spans="1:18" x14ac:dyDescent="0.25">
      <c r="A60" s="48" t="s">
        <v>70</v>
      </c>
      <c r="B60" s="53" t="s">
        <v>6</v>
      </c>
      <c r="C60" s="34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</row>
    <row r="61" spans="1:18" ht="30" x14ac:dyDescent="0.25">
      <c r="A61" s="48" t="s">
        <v>4</v>
      </c>
      <c r="B61" s="110" t="s">
        <v>92</v>
      </c>
      <c r="C61" s="34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</row>
    <row r="62" spans="1:18" x14ac:dyDescent="0.25">
      <c r="A62" s="48" t="s">
        <v>3</v>
      </c>
      <c r="B62" s="53" t="s">
        <v>5</v>
      </c>
      <c r="C62" s="34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</row>
    <row r="63" spans="1:18" ht="45" x14ac:dyDescent="0.25">
      <c r="B63" s="50" t="s">
        <v>55</v>
      </c>
      <c r="C63" s="94" t="e">
        <f>+(C46*C60+C47*C61+C48*C62)/SUM(C60:C61)</f>
        <v>#DIV/0!</v>
      </c>
      <c r="D63" s="116"/>
      <c r="E63" s="32"/>
      <c r="F63" s="32"/>
      <c r="G63" s="32"/>
      <c r="H63" s="32"/>
      <c r="I63" s="32"/>
      <c r="J63" s="32"/>
      <c r="K63" s="32"/>
      <c r="L63" s="32"/>
      <c r="M63" s="32"/>
      <c r="N63" s="32"/>
    </row>
    <row r="66" spans="1:33" s="55" customFormat="1" ht="15.75" x14ac:dyDescent="0.25">
      <c r="A66" s="42" t="s">
        <v>30</v>
      </c>
    </row>
    <row r="67" spans="1:33" s="56" customFormat="1" ht="7.5" customHeight="1" x14ac:dyDescent="0.25">
      <c r="A67" s="39"/>
    </row>
    <row r="68" spans="1:33" s="56" customFormat="1" x14ac:dyDescent="0.25">
      <c r="A68" s="39" t="s">
        <v>149</v>
      </c>
    </row>
    <row r="69" spans="1:33" s="56" customFormat="1" ht="7.5" customHeight="1" x14ac:dyDescent="0.25">
      <c r="A69" s="39"/>
    </row>
    <row r="70" spans="1:33" s="56" customFormat="1" x14ac:dyDescent="0.25">
      <c r="A70" s="39" t="s">
        <v>59</v>
      </c>
    </row>
    <row r="71" spans="1:33" s="56" customFormat="1" ht="7.5" customHeight="1" x14ac:dyDescent="0.25">
      <c r="A71" s="39"/>
    </row>
    <row r="72" spans="1:33" s="56" customFormat="1" x14ac:dyDescent="0.25">
      <c r="A72" s="39" t="s">
        <v>64</v>
      </c>
    </row>
    <row r="73" spans="1:33" s="56" customFormat="1" ht="7.5" customHeight="1" x14ac:dyDescent="0.25">
      <c r="A73" s="39"/>
    </row>
    <row r="74" spans="1:33" x14ac:dyDescent="0.25">
      <c r="A74" s="39" t="s">
        <v>73</v>
      </c>
    </row>
    <row r="75" spans="1:33" x14ac:dyDescent="0.25">
      <c r="A75" s="39"/>
    </row>
    <row r="76" spans="1:33" ht="17.25" customHeight="1" x14ac:dyDescent="0.25">
      <c r="B76" s="150" t="s">
        <v>29</v>
      </c>
      <c r="C76" s="150"/>
      <c r="D76" s="150"/>
      <c r="E76" s="150"/>
      <c r="F76" s="150"/>
      <c r="G76" s="150"/>
      <c r="H76" s="150"/>
      <c r="I76" s="150"/>
      <c r="J76" s="150"/>
      <c r="K76" s="150"/>
      <c r="L76" s="150"/>
    </row>
    <row r="77" spans="1:33" s="57" customFormat="1" x14ac:dyDescent="0.25">
      <c r="B77" s="57">
        <v>0</v>
      </c>
      <c r="C77" s="84">
        <f>+IF(B77&lt;$B$9,B77+1,"")</f>
        <v>1</v>
      </c>
      <c r="D77" s="84">
        <f t="shared" ref="D77:AA77" si="4">+IF(C77&lt;$B$9,C77+1,"")</f>
        <v>2</v>
      </c>
      <c r="E77" s="84">
        <f t="shared" si="4"/>
        <v>3</v>
      </c>
      <c r="F77" s="84">
        <f t="shared" si="4"/>
        <v>4</v>
      </c>
      <c r="G77" s="84">
        <f t="shared" si="4"/>
        <v>5</v>
      </c>
      <c r="H77" s="84">
        <f t="shared" si="4"/>
        <v>6</v>
      </c>
      <c r="I77" s="84">
        <f t="shared" si="4"/>
        <v>7</v>
      </c>
      <c r="J77" s="84">
        <f t="shared" si="4"/>
        <v>8</v>
      </c>
      <c r="K77" s="84">
        <f t="shared" si="4"/>
        <v>9</v>
      </c>
      <c r="L77" s="84">
        <f t="shared" si="4"/>
        <v>10</v>
      </c>
      <c r="M77" s="84">
        <f t="shared" si="4"/>
        <v>11</v>
      </c>
      <c r="N77" s="84">
        <f t="shared" si="4"/>
        <v>12</v>
      </c>
      <c r="O77" s="84">
        <f t="shared" si="4"/>
        <v>13</v>
      </c>
      <c r="P77" s="84">
        <f t="shared" si="4"/>
        <v>14</v>
      </c>
      <c r="Q77" s="84">
        <f t="shared" si="4"/>
        <v>15</v>
      </c>
      <c r="R77" s="84">
        <f t="shared" si="4"/>
        <v>16</v>
      </c>
      <c r="S77" s="84">
        <f t="shared" si="4"/>
        <v>17</v>
      </c>
      <c r="T77" s="84">
        <f t="shared" si="4"/>
        <v>18</v>
      </c>
      <c r="U77" s="84">
        <f t="shared" si="4"/>
        <v>19</v>
      </c>
      <c r="V77" s="84">
        <f t="shared" si="4"/>
        <v>20</v>
      </c>
      <c r="W77" s="84">
        <f t="shared" si="4"/>
        <v>21</v>
      </c>
      <c r="X77" s="84">
        <f t="shared" si="4"/>
        <v>22</v>
      </c>
      <c r="Y77" s="84">
        <f t="shared" si="4"/>
        <v>23</v>
      </c>
      <c r="Z77" s="84">
        <f t="shared" si="4"/>
        <v>24</v>
      </c>
      <c r="AA77" s="84">
        <f t="shared" si="4"/>
        <v>25</v>
      </c>
      <c r="AB77" s="122"/>
      <c r="AC77" s="122"/>
      <c r="AD77" s="122"/>
      <c r="AE77" s="122"/>
      <c r="AF77" s="122"/>
      <c r="AG77" s="122"/>
    </row>
    <row r="78" spans="1:33" s="57" customFormat="1" x14ac:dyDescent="0.25">
      <c r="A78" s="58" t="s">
        <v>133</v>
      </c>
      <c r="B78" s="114">
        <f>+SUM(B79:B82)</f>
        <v>0</v>
      </c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122"/>
      <c r="AC78" s="122"/>
      <c r="AD78" s="122"/>
      <c r="AE78" s="122"/>
      <c r="AF78" s="122"/>
      <c r="AG78" s="122"/>
    </row>
    <row r="79" spans="1:33" s="57" customFormat="1" x14ac:dyDescent="0.25">
      <c r="A79" s="64" t="s">
        <v>44</v>
      </c>
      <c r="B79" s="95"/>
      <c r="C79" s="115"/>
      <c r="D79" s="95"/>
      <c r="E79" s="115"/>
      <c r="F79" s="95"/>
      <c r="G79" s="115"/>
      <c r="H79" s="95"/>
      <c r="I79" s="115"/>
      <c r="J79" s="95"/>
      <c r="K79" s="11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122"/>
      <c r="AC79" s="122"/>
      <c r="AD79" s="122"/>
      <c r="AE79" s="122"/>
      <c r="AF79" s="122"/>
      <c r="AG79" s="122"/>
    </row>
    <row r="80" spans="1:33" s="57" customFormat="1" x14ac:dyDescent="0.25">
      <c r="A80" s="64" t="s">
        <v>45</v>
      </c>
      <c r="B80" s="95"/>
      <c r="C80" s="115"/>
      <c r="D80" s="95"/>
      <c r="E80" s="115"/>
      <c r="F80" s="95"/>
      <c r="G80" s="115"/>
      <c r="H80" s="95"/>
      <c r="I80" s="115"/>
      <c r="J80" s="95"/>
      <c r="K80" s="11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122"/>
      <c r="AC80" s="122"/>
      <c r="AD80" s="122"/>
      <c r="AE80" s="122"/>
      <c r="AF80" s="122"/>
      <c r="AG80" s="122"/>
    </row>
    <row r="81" spans="1:33" s="57" customFormat="1" x14ac:dyDescent="0.25">
      <c r="A81" s="64" t="s">
        <v>46</v>
      </c>
      <c r="B81" s="95"/>
      <c r="C81" s="115"/>
      <c r="D81" s="95"/>
      <c r="E81" s="115"/>
      <c r="F81" s="95"/>
      <c r="G81" s="115"/>
      <c r="H81" s="95"/>
      <c r="I81" s="115"/>
      <c r="J81" s="95"/>
      <c r="K81" s="115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95"/>
      <c r="W81" s="95"/>
      <c r="X81" s="95"/>
      <c r="Y81" s="95"/>
      <c r="Z81" s="95"/>
      <c r="AA81" s="95"/>
      <c r="AB81" s="122"/>
      <c r="AC81" s="122"/>
      <c r="AD81" s="122"/>
      <c r="AE81" s="122"/>
      <c r="AF81" s="122"/>
      <c r="AG81" s="122"/>
    </row>
    <row r="82" spans="1:33" s="57" customFormat="1" x14ac:dyDescent="0.25">
      <c r="A82" s="36" t="s">
        <v>97</v>
      </c>
      <c r="B82" s="95"/>
      <c r="C82" s="115"/>
      <c r="D82" s="95"/>
      <c r="E82" s="115"/>
      <c r="F82" s="95"/>
      <c r="G82" s="115"/>
      <c r="H82" s="95"/>
      <c r="I82" s="115"/>
      <c r="J82" s="95"/>
      <c r="K82" s="11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122"/>
      <c r="AC82" s="122"/>
      <c r="AD82" s="122"/>
      <c r="AE82" s="122"/>
      <c r="AF82" s="122"/>
      <c r="AG82" s="122"/>
    </row>
    <row r="83" spans="1:33" x14ac:dyDescent="0.25">
      <c r="A83" s="41" t="s">
        <v>134</v>
      </c>
      <c r="B83" s="60"/>
      <c r="C83" s="111">
        <f t="shared" ref="C83:AA83" si="5">+C20</f>
        <v>0</v>
      </c>
      <c r="D83" s="111">
        <f t="shared" si="5"/>
        <v>0</v>
      </c>
      <c r="E83" s="111">
        <f t="shared" si="5"/>
        <v>0</v>
      </c>
      <c r="F83" s="111">
        <f t="shared" si="5"/>
        <v>0</v>
      </c>
      <c r="G83" s="111">
        <f t="shared" si="5"/>
        <v>0</v>
      </c>
      <c r="H83" s="111">
        <f t="shared" si="5"/>
        <v>0</v>
      </c>
      <c r="I83" s="111">
        <f t="shared" si="5"/>
        <v>0</v>
      </c>
      <c r="J83" s="111">
        <f t="shared" si="5"/>
        <v>0</v>
      </c>
      <c r="K83" s="111">
        <f t="shared" si="5"/>
        <v>0</v>
      </c>
      <c r="L83" s="111">
        <f t="shared" si="5"/>
        <v>0</v>
      </c>
      <c r="M83" s="111">
        <f t="shared" si="5"/>
        <v>0</v>
      </c>
      <c r="N83" s="111">
        <f t="shared" si="5"/>
        <v>0</v>
      </c>
      <c r="O83" s="111">
        <f t="shared" si="5"/>
        <v>0</v>
      </c>
      <c r="P83" s="111">
        <f t="shared" si="5"/>
        <v>0</v>
      </c>
      <c r="Q83" s="111">
        <f t="shared" si="5"/>
        <v>0</v>
      </c>
      <c r="R83" s="111">
        <f t="shared" si="5"/>
        <v>0</v>
      </c>
      <c r="S83" s="111">
        <f t="shared" si="5"/>
        <v>0</v>
      </c>
      <c r="T83" s="111">
        <f t="shared" si="5"/>
        <v>0</v>
      </c>
      <c r="U83" s="111">
        <f t="shared" si="5"/>
        <v>0</v>
      </c>
      <c r="V83" s="111">
        <f t="shared" si="5"/>
        <v>0</v>
      </c>
      <c r="W83" s="111">
        <f t="shared" si="5"/>
        <v>0</v>
      </c>
      <c r="X83" s="111">
        <f t="shared" si="5"/>
        <v>0</v>
      </c>
      <c r="Y83" s="111">
        <f t="shared" si="5"/>
        <v>0</v>
      </c>
      <c r="Z83" s="111">
        <f t="shared" si="5"/>
        <v>0</v>
      </c>
      <c r="AA83" s="111">
        <f t="shared" si="5"/>
        <v>0</v>
      </c>
      <c r="AB83" s="32"/>
      <c r="AC83" s="32"/>
      <c r="AD83" s="32"/>
      <c r="AE83" s="32"/>
      <c r="AF83" s="32"/>
      <c r="AG83" s="32"/>
    </row>
    <row r="84" spans="1:33" x14ac:dyDescent="0.25">
      <c r="A84" s="41" t="s">
        <v>135</v>
      </c>
      <c r="B84" s="60"/>
      <c r="C84" s="112">
        <f>+IF(C77="",0,$B$38)</f>
        <v>0</v>
      </c>
      <c r="D84" s="112">
        <f t="shared" ref="D84:AA84" si="6">+IF(D77="",0,$B$38)</f>
        <v>0</v>
      </c>
      <c r="E84" s="112">
        <f t="shared" si="6"/>
        <v>0</v>
      </c>
      <c r="F84" s="112">
        <f t="shared" si="6"/>
        <v>0</v>
      </c>
      <c r="G84" s="112">
        <f t="shared" si="6"/>
        <v>0</v>
      </c>
      <c r="H84" s="112">
        <f t="shared" si="6"/>
        <v>0</v>
      </c>
      <c r="I84" s="112">
        <f t="shared" si="6"/>
        <v>0</v>
      </c>
      <c r="J84" s="112">
        <f t="shared" si="6"/>
        <v>0</v>
      </c>
      <c r="K84" s="112">
        <f t="shared" si="6"/>
        <v>0</v>
      </c>
      <c r="L84" s="112">
        <f t="shared" si="6"/>
        <v>0</v>
      </c>
      <c r="M84" s="112">
        <f t="shared" si="6"/>
        <v>0</v>
      </c>
      <c r="N84" s="112">
        <f t="shared" si="6"/>
        <v>0</v>
      </c>
      <c r="O84" s="112">
        <f t="shared" si="6"/>
        <v>0</v>
      </c>
      <c r="P84" s="112">
        <f t="shared" si="6"/>
        <v>0</v>
      </c>
      <c r="Q84" s="112">
        <f t="shared" si="6"/>
        <v>0</v>
      </c>
      <c r="R84" s="112">
        <f t="shared" si="6"/>
        <v>0</v>
      </c>
      <c r="S84" s="112">
        <f t="shared" si="6"/>
        <v>0</v>
      </c>
      <c r="T84" s="112">
        <f t="shared" si="6"/>
        <v>0</v>
      </c>
      <c r="U84" s="112">
        <f t="shared" si="6"/>
        <v>0</v>
      </c>
      <c r="V84" s="112">
        <f t="shared" si="6"/>
        <v>0</v>
      </c>
      <c r="W84" s="112">
        <f t="shared" si="6"/>
        <v>0</v>
      </c>
      <c r="X84" s="112">
        <f t="shared" si="6"/>
        <v>0</v>
      </c>
      <c r="Y84" s="112">
        <f t="shared" si="6"/>
        <v>0</v>
      </c>
      <c r="Z84" s="112">
        <f t="shared" si="6"/>
        <v>0</v>
      </c>
      <c r="AA84" s="112">
        <f t="shared" si="6"/>
        <v>0</v>
      </c>
      <c r="AB84" s="32"/>
      <c r="AC84" s="32"/>
      <c r="AD84" s="32"/>
      <c r="AE84" s="32"/>
      <c r="AF84" s="32"/>
      <c r="AG84" s="32"/>
    </row>
    <row r="85" spans="1:33" x14ac:dyDescent="0.25">
      <c r="A85" s="41" t="s">
        <v>124</v>
      </c>
      <c r="B85" s="59"/>
      <c r="C85" s="111">
        <f>C83*C84</f>
        <v>0</v>
      </c>
      <c r="D85" s="111">
        <f t="shared" ref="D85:AA85" si="7">D83*D84</f>
        <v>0</v>
      </c>
      <c r="E85" s="111">
        <f t="shared" si="7"/>
        <v>0</v>
      </c>
      <c r="F85" s="111">
        <f t="shared" si="7"/>
        <v>0</v>
      </c>
      <c r="G85" s="111">
        <f t="shared" si="7"/>
        <v>0</v>
      </c>
      <c r="H85" s="111">
        <f t="shared" si="7"/>
        <v>0</v>
      </c>
      <c r="I85" s="111">
        <f t="shared" si="7"/>
        <v>0</v>
      </c>
      <c r="J85" s="111">
        <f t="shared" si="7"/>
        <v>0</v>
      </c>
      <c r="K85" s="111">
        <f t="shared" si="7"/>
        <v>0</v>
      </c>
      <c r="L85" s="111">
        <f t="shared" si="7"/>
        <v>0</v>
      </c>
      <c r="M85" s="111">
        <f t="shared" si="7"/>
        <v>0</v>
      </c>
      <c r="N85" s="111">
        <f t="shared" si="7"/>
        <v>0</v>
      </c>
      <c r="O85" s="111">
        <f t="shared" si="7"/>
        <v>0</v>
      </c>
      <c r="P85" s="111">
        <f t="shared" si="7"/>
        <v>0</v>
      </c>
      <c r="Q85" s="111">
        <f t="shared" si="7"/>
        <v>0</v>
      </c>
      <c r="R85" s="111">
        <f t="shared" si="7"/>
        <v>0</v>
      </c>
      <c r="S85" s="111">
        <f t="shared" si="7"/>
        <v>0</v>
      </c>
      <c r="T85" s="111">
        <f t="shared" si="7"/>
        <v>0</v>
      </c>
      <c r="U85" s="111">
        <f t="shared" si="7"/>
        <v>0</v>
      </c>
      <c r="V85" s="111">
        <f t="shared" si="7"/>
        <v>0</v>
      </c>
      <c r="W85" s="111">
        <f t="shared" si="7"/>
        <v>0</v>
      </c>
      <c r="X85" s="111">
        <f t="shared" si="7"/>
        <v>0</v>
      </c>
      <c r="Y85" s="111">
        <f t="shared" si="7"/>
        <v>0</v>
      </c>
      <c r="Z85" s="111">
        <f t="shared" si="7"/>
        <v>0</v>
      </c>
      <c r="AA85" s="111">
        <f t="shared" si="7"/>
        <v>0</v>
      </c>
      <c r="AB85" s="32"/>
      <c r="AC85" s="32"/>
      <c r="AD85" s="32"/>
      <c r="AE85" s="32"/>
      <c r="AF85" s="32"/>
      <c r="AG85" s="32"/>
    </row>
    <row r="86" spans="1:33" x14ac:dyDescent="0.25">
      <c r="A86" s="61" t="s">
        <v>120</v>
      </c>
      <c r="B86" s="111">
        <f>+NPV(10%,C85:AA85)</f>
        <v>0</v>
      </c>
      <c r="AB86" s="32"/>
      <c r="AC86" s="32"/>
      <c r="AD86" s="32"/>
      <c r="AE86" s="32"/>
      <c r="AF86" s="32"/>
      <c r="AG86" s="32"/>
    </row>
    <row r="87" spans="1:33" x14ac:dyDescent="0.25">
      <c r="A87" s="62"/>
      <c r="B87" s="62"/>
      <c r="AB87" s="32"/>
      <c r="AC87" s="32"/>
      <c r="AD87" s="32"/>
      <c r="AE87" s="32"/>
      <c r="AF87" s="32"/>
      <c r="AG87" s="32"/>
    </row>
    <row r="88" spans="1:33" x14ac:dyDescent="0.25">
      <c r="A88" s="134" t="s">
        <v>121</v>
      </c>
      <c r="B88" s="125" t="e">
        <f>-B78/B86</f>
        <v>#DIV/0!</v>
      </c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</row>
    <row r="89" spans="1:33" x14ac:dyDescent="0.25">
      <c r="AB89" s="32"/>
      <c r="AC89" s="32"/>
      <c r="AD89" s="32"/>
      <c r="AE89" s="32"/>
      <c r="AF89" s="32"/>
      <c r="AG89" s="32"/>
    </row>
    <row r="90" spans="1:33" s="66" customFormat="1" ht="45" x14ac:dyDescent="0.25">
      <c r="A90" s="65" t="s">
        <v>98</v>
      </c>
      <c r="B90" s="117">
        <f t="shared" ref="B90:C90" si="8">+SUM(B91:B92)</f>
        <v>0</v>
      </c>
      <c r="C90" s="117">
        <f t="shared" si="8"/>
        <v>0</v>
      </c>
      <c r="D90" s="117">
        <f t="shared" ref="D90" si="9">+SUM(D91:D92)</f>
        <v>0</v>
      </c>
      <c r="E90" s="117">
        <f t="shared" ref="E90:AA90" si="10">+SUM(E91:E92)</f>
        <v>0</v>
      </c>
      <c r="F90" s="117">
        <f t="shared" si="10"/>
        <v>0</v>
      </c>
      <c r="G90" s="117">
        <f t="shared" si="10"/>
        <v>0</v>
      </c>
      <c r="H90" s="117">
        <f t="shared" si="10"/>
        <v>0</v>
      </c>
      <c r="I90" s="117">
        <f t="shared" si="10"/>
        <v>0</v>
      </c>
      <c r="J90" s="117">
        <f t="shared" si="10"/>
        <v>0</v>
      </c>
      <c r="K90" s="117">
        <f t="shared" si="10"/>
        <v>0</v>
      </c>
      <c r="L90" s="117">
        <f t="shared" si="10"/>
        <v>0</v>
      </c>
      <c r="M90" s="117">
        <f t="shared" si="10"/>
        <v>0</v>
      </c>
      <c r="N90" s="117">
        <f t="shared" si="10"/>
        <v>0</v>
      </c>
      <c r="O90" s="117">
        <f t="shared" si="10"/>
        <v>0</v>
      </c>
      <c r="P90" s="117">
        <f t="shared" si="10"/>
        <v>0</v>
      </c>
      <c r="Q90" s="117">
        <f t="shared" si="10"/>
        <v>0</v>
      </c>
      <c r="R90" s="117">
        <f t="shared" si="10"/>
        <v>0</v>
      </c>
      <c r="S90" s="117">
        <f t="shared" si="10"/>
        <v>0</v>
      </c>
      <c r="T90" s="117">
        <f t="shared" si="10"/>
        <v>0</v>
      </c>
      <c r="U90" s="117">
        <f t="shared" si="10"/>
        <v>0</v>
      </c>
      <c r="V90" s="117">
        <f t="shared" si="10"/>
        <v>0</v>
      </c>
      <c r="W90" s="117">
        <f t="shared" si="10"/>
        <v>0</v>
      </c>
      <c r="X90" s="117">
        <f t="shared" si="10"/>
        <v>0</v>
      </c>
      <c r="Y90" s="117">
        <f t="shared" si="10"/>
        <v>0</v>
      </c>
      <c r="Z90" s="117">
        <f t="shared" si="10"/>
        <v>0</v>
      </c>
      <c r="AA90" s="117">
        <f t="shared" si="10"/>
        <v>0</v>
      </c>
      <c r="AB90" s="116"/>
      <c r="AC90" s="116"/>
      <c r="AD90" s="116"/>
      <c r="AE90" s="116"/>
      <c r="AF90" s="116"/>
      <c r="AG90" s="116"/>
    </row>
    <row r="91" spans="1:33" s="116" customFormat="1" x14ac:dyDescent="0.25">
      <c r="A91" s="36" t="s">
        <v>95</v>
      </c>
      <c r="B91" s="37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20"/>
      <c r="R91" s="120"/>
      <c r="S91" s="120"/>
      <c r="T91" s="120"/>
      <c r="U91" s="120"/>
      <c r="V91" s="120"/>
      <c r="W91" s="120"/>
      <c r="X91" s="120"/>
      <c r="Y91" s="120"/>
      <c r="Z91" s="120"/>
      <c r="AA91" s="120"/>
    </row>
    <row r="92" spans="1:33" s="116" customFormat="1" x14ac:dyDescent="0.25">
      <c r="A92" s="36" t="s">
        <v>96</v>
      </c>
      <c r="B92" s="37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0"/>
    </row>
    <row r="93" spans="1:33" s="66" customFormat="1" ht="45" x14ac:dyDescent="0.25">
      <c r="A93" s="65" t="s">
        <v>99</v>
      </c>
      <c r="B93" s="117">
        <f t="shared" ref="B93:AA93" si="11">+SUM(B94:B95)</f>
        <v>0</v>
      </c>
      <c r="C93" s="117">
        <f t="shared" si="11"/>
        <v>0</v>
      </c>
      <c r="D93" s="117">
        <f t="shared" si="11"/>
        <v>0</v>
      </c>
      <c r="E93" s="117">
        <f t="shared" si="11"/>
        <v>0</v>
      </c>
      <c r="F93" s="117">
        <f t="shared" si="11"/>
        <v>0</v>
      </c>
      <c r="G93" s="117">
        <f t="shared" si="11"/>
        <v>0</v>
      </c>
      <c r="H93" s="117">
        <f t="shared" si="11"/>
        <v>0</v>
      </c>
      <c r="I93" s="117">
        <f t="shared" si="11"/>
        <v>0</v>
      </c>
      <c r="J93" s="117">
        <f t="shared" si="11"/>
        <v>0</v>
      </c>
      <c r="K93" s="117">
        <f t="shared" si="11"/>
        <v>0</v>
      </c>
      <c r="L93" s="117">
        <f t="shared" si="11"/>
        <v>0</v>
      </c>
      <c r="M93" s="117">
        <f t="shared" si="11"/>
        <v>0</v>
      </c>
      <c r="N93" s="117">
        <f t="shared" si="11"/>
        <v>0</v>
      </c>
      <c r="O93" s="117">
        <f t="shared" si="11"/>
        <v>0</v>
      </c>
      <c r="P93" s="117">
        <f t="shared" si="11"/>
        <v>0</v>
      </c>
      <c r="Q93" s="117">
        <f t="shared" si="11"/>
        <v>0</v>
      </c>
      <c r="R93" s="117">
        <f t="shared" si="11"/>
        <v>0</v>
      </c>
      <c r="S93" s="117">
        <f t="shared" si="11"/>
        <v>0</v>
      </c>
      <c r="T93" s="117">
        <f t="shared" si="11"/>
        <v>0</v>
      </c>
      <c r="U93" s="117">
        <f t="shared" si="11"/>
        <v>0</v>
      </c>
      <c r="V93" s="117">
        <f t="shared" si="11"/>
        <v>0</v>
      </c>
      <c r="W93" s="117">
        <f t="shared" si="11"/>
        <v>0</v>
      </c>
      <c r="X93" s="117">
        <f t="shared" si="11"/>
        <v>0</v>
      </c>
      <c r="Y93" s="117">
        <f t="shared" si="11"/>
        <v>0</v>
      </c>
      <c r="Z93" s="117">
        <f t="shared" si="11"/>
        <v>0</v>
      </c>
      <c r="AA93" s="117">
        <f t="shared" si="11"/>
        <v>0</v>
      </c>
      <c r="AB93" s="116"/>
      <c r="AC93" s="116"/>
      <c r="AD93" s="116"/>
      <c r="AE93" s="116"/>
      <c r="AF93" s="116"/>
      <c r="AG93" s="116"/>
    </row>
    <row r="94" spans="1:33" s="116" customFormat="1" x14ac:dyDescent="0.25">
      <c r="A94" s="36" t="s">
        <v>94</v>
      </c>
      <c r="B94" s="37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0"/>
      <c r="Q94" s="120"/>
      <c r="R94" s="120"/>
      <c r="S94" s="120"/>
      <c r="T94" s="120"/>
      <c r="U94" s="120"/>
      <c r="V94" s="120"/>
      <c r="W94" s="120"/>
      <c r="X94" s="120"/>
      <c r="Y94" s="120"/>
      <c r="Z94" s="120"/>
      <c r="AA94" s="120"/>
    </row>
    <row r="95" spans="1:33" s="116" customFormat="1" x14ac:dyDescent="0.25">
      <c r="A95" s="36" t="s">
        <v>95</v>
      </c>
      <c r="B95" s="37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</row>
    <row r="96" spans="1:33" s="66" customFormat="1" x14ac:dyDescent="0.25">
      <c r="AB96" s="116"/>
      <c r="AC96" s="116"/>
      <c r="AD96" s="116"/>
      <c r="AE96" s="116"/>
      <c r="AF96" s="116"/>
      <c r="AG96" s="116"/>
    </row>
    <row r="97" spans="1:33" s="66" customFormat="1" x14ac:dyDescent="0.25">
      <c r="A97" s="67" t="s">
        <v>47</v>
      </c>
      <c r="B97" s="97">
        <f t="shared" ref="B97:AA97" si="12">+B78+B90</f>
        <v>0</v>
      </c>
      <c r="C97" s="97">
        <f t="shared" si="12"/>
        <v>0</v>
      </c>
      <c r="D97" s="97">
        <f t="shared" si="12"/>
        <v>0</v>
      </c>
      <c r="E97" s="97">
        <f t="shared" si="12"/>
        <v>0</v>
      </c>
      <c r="F97" s="97">
        <f t="shared" si="12"/>
        <v>0</v>
      </c>
      <c r="G97" s="97">
        <f t="shared" si="12"/>
        <v>0</v>
      </c>
      <c r="H97" s="97">
        <f t="shared" si="12"/>
        <v>0</v>
      </c>
      <c r="I97" s="97">
        <f t="shared" si="12"/>
        <v>0</v>
      </c>
      <c r="J97" s="97">
        <f t="shared" si="12"/>
        <v>0</v>
      </c>
      <c r="K97" s="97">
        <f t="shared" si="12"/>
        <v>0</v>
      </c>
      <c r="L97" s="97">
        <f t="shared" si="12"/>
        <v>0</v>
      </c>
      <c r="M97" s="97">
        <f t="shared" si="12"/>
        <v>0</v>
      </c>
      <c r="N97" s="97">
        <f t="shared" si="12"/>
        <v>0</v>
      </c>
      <c r="O97" s="97">
        <f t="shared" si="12"/>
        <v>0</v>
      </c>
      <c r="P97" s="97">
        <f t="shared" si="12"/>
        <v>0</v>
      </c>
      <c r="Q97" s="97">
        <f t="shared" si="12"/>
        <v>0</v>
      </c>
      <c r="R97" s="97">
        <f t="shared" si="12"/>
        <v>0</v>
      </c>
      <c r="S97" s="97">
        <f t="shared" si="12"/>
        <v>0</v>
      </c>
      <c r="T97" s="97">
        <f t="shared" si="12"/>
        <v>0</v>
      </c>
      <c r="U97" s="97">
        <f t="shared" si="12"/>
        <v>0</v>
      </c>
      <c r="V97" s="97">
        <f t="shared" si="12"/>
        <v>0</v>
      </c>
      <c r="W97" s="97">
        <f t="shared" si="12"/>
        <v>0</v>
      </c>
      <c r="X97" s="97">
        <f t="shared" si="12"/>
        <v>0</v>
      </c>
      <c r="Y97" s="97">
        <f t="shared" si="12"/>
        <v>0</v>
      </c>
      <c r="Z97" s="97">
        <f t="shared" si="12"/>
        <v>0</v>
      </c>
      <c r="AA97" s="97">
        <f t="shared" si="12"/>
        <v>0</v>
      </c>
      <c r="AB97" s="116"/>
      <c r="AC97" s="116"/>
      <c r="AD97" s="116"/>
      <c r="AE97" s="116"/>
      <c r="AF97" s="116"/>
      <c r="AG97" s="116"/>
    </row>
    <row r="98" spans="1:33" s="66" customFormat="1" x14ac:dyDescent="0.25">
      <c r="A98" s="67" t="s">
        <v>51</v>
      </c>
      <c r="B98" s="97">
        <f t="shared" ref="B98:AA98" si="13">+B85+B93</f>
        <v>0</v>
      </c>
      <c r="C98" s="97">
        <f t="shared" si="13"/>
        <v>0</v>
      </c>
      <c r="D98" s="97">
        <f t="shared" si="13"/>
        <v>0</v>
      </c>
      <c r="E98" s="97">
        <f t="shared" si="13"/>
        <v>0</v>
      </c>
      <c r="F98" s="97">
        <f t="shared" si="13"/>
        <v>0</v>
      </c>
      <c r="G98" s="97">
        <f t="shared" si="13"/>
        <v>0</v>
      </c>
      <c r="H98" s="97">
        <f t="shared" si="13"/>
        <v>0</v>
      </c>
      <c r="I98" s="97">
        <f t="shared" si="13"/>
        <v>0</v>
      </c>
      <c r="J98" s="97">
        <f t="shared" si="13"/>
        <v>0</v>
      </c>
      <c r="K98" s="97">
        <f t="shared" si="13"/>
        <v>0</v>
      </c>
      <c r="L98" s="97">
        <f t="shared" si="13"/>
        <v>0</v>
      </c>
      <c r="M98" s="97">
        <f t="shared" si="13"/>
        <v>0</v>
      </c>
      <c r="N98" s="97">
        <f t="shared" si="13"/>
        <v>0</v>
      </c>
      <c r="O98" s="97">
        <f t="shared" si="13"/>
        <v>0</v>
      </c>
      <c r="P98" s="97">
        <f t="shared" si="13"/>
        <v>0</v>
      </c>
      <c r="Q98" s="97">
        <f t="shared" si="13"/>
        <v>0</v>
      </c>
      <c r="R98" s="97">
        <f t="shared" si="13"/>
        <v>0</v>
      </c>
      <c r="S98" s="97">
        <f t="shared" si="13"/>
        <v>0</v>
      </c>
      <c r="T98" s="97">
        <f t="shared" si="13"/>
        <v>0</v>
      </c>
      <c r="U98" s="97">
        <f t="shared" si="13"/>
        <v>0</v>
      </c>
      <c r="V98" s="97">
        <f t="shared" si="13"/>
        <v>0</v>
      </c>
      <c r="W98" s="97">
        <f t="shared" si="13"/>
        <v>0</v>
      </c>
      <c r="X98" s="97">
        <f t="shared" si="13"/>
        <v>0</v>
      </c>
      <c r="Y98" s="97">
        <f t="shared" si="13"/>
        <v>0</v>
      </c>
      <c r="Z98" s="97">
        <f t="shared" si="13"/>
        <v>0</v>
      </c>
      <c r="AA98" s="97">
        <f t="shared" si="13"/>
        <v>0</v>
      </c>
      <c r="AB98" s="116"/>
      <c r="AC98" s="116"/>
      <c r="AD98" s="116"/>
      <c r="AE98" s="116"/>
      <c r="AF98" s="116"/>
      <c r="AG98" s="116"/>
    </row>
    <row r="99" spans="1:33" s="66" customFormat="1" x14ac:dyDescent="0.25">
      <c r="A99" s="67" t="s">
        <v>103</v>
      </c>
      <c r="B99" s="111">
        <f>+SUM(B97:B98)</f>
        <v>0</v>
      </c>
      <c r="C99" s="111">
        <f t="shared" ref="C99:AA99" si="14">+SUM(C97:C98)</f>
        <v>0</v>
      </c>
      <c r="D99" s="111">
        <f t="shared" si="14"/>
        <v>0</v>
      </c>
      <c r="E99" s="111">
        <f t="shared" si="14"/>
        <v>0</v>
      </c>
      <c r="F99" s="111">
        <f t="shared" si="14"/>
        <v>0</v>
      </c>
      <c r="G99" s="111">
        <f t="shared" si="14"/>
        <v>0</v>
      </c>
      <c r="H99" s="111">
        <f t="shared" si="14"/>
        <v>0</v>
      </c>
      <c r="I99" s="111">
        <f t="shared" si="14"/>
        <v>0</v>
      </c>
      <c r="J99" s="111">
        <f t="shared" si="14"/>
        <v>0</v>
      </c>
      <c r="K99" s="111">
        <f t="shared" si="14"/>
        <v>0</v>
      </c>
      <c r="L99" s="111">
        <f t="shared" si="14"/>
        <v>0</v>
      </c>
      <c r="M99" s="111">
        <f t="shared" si="14"/>
        <v>0</v>
      </c>
      <c r="N99" s="111">
        <f t="shared" si="14"/>
        <v>0</v>
      </c>
      <c r="O99" s="111">
        <f t="shared" si="14"/>
        <v>0</v>
      </c>
      <c r="P99" s="111">
        <f t="shared" si="14"/>
        <v>0</v>
      </c>
      <c r="Q99" s="111">
        <f t="shared" si="14"/>
        <v>0</v>
      </c>
      <c r="R99" s="111">
        <f t="shared" si="14"/>
        <v>0</v>
      </c>
      <c r="S99" s="111">
        <f t="shared" si="14"/>
        <v>0</v>
      </c>
      <c r="T99" s="111">
        <f t="shared" si="14"/>
        <v>0</v>
      </c>
      <c r="U99" s="111">
        <f t="shared" si="14"/>
        <v>0</v>
      </c>
      <c r="V99" s="111">
        <f t="shared" si="14"/>
        <v>0</v>
      </c>
      <c r="W99" s="111">
        <f t="shared" si="14"/>
        <v>0</v>
      </c>
      <c r="X99" s="111">
        <f t="shared" si="14"/>
        <v>0</v>
      </c>
      <c r="Y99" s="111">
        <f t="shared" si="14"/>
        <v>0</v>
      </c>
      <c r="Z99" s="111">
        <f t="shared" si="14"/>
        <v>0</v>
      </c>
      <c r="AA99" s="111">
        <f t="shared" si="14"/>
        <v>0</v>
      </c>
      <c r="AB99" s="116"/>
      <c r="AC99" s="116"/>
      <c r="AD99" s="116"/>
      <c r="AE99" s="116"/>
      <c r="AF99" s="116"/>
      <c r="AG99" s="116"/>
    </row>
    <row r="100" spans="1:33" x14ac:dyDescent="0.25">
      <c r="O100" s="66"/>
    </row>
    <row r="101" spans="1:33" x14ac:dyDescent="0.25">
      <c r="A101" s="134" t="s">
        <v>122</v>
      </c>
      <c r="B101" s="111">
        <f>NPV(10%,B99:AA99)</f>
        <v>0</v>
      </c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</row>
    <row r="102" spans="1:33" x14ac:dyDescent="0.25">
      <c r="A102" s="134" t="s">
        <v>113</v>
      </c>
      <c r="B102" s="119" t="e">
        <f>IRR(B99:AA99)</f>
        <v>#NUM!</v>
      </c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</row>
    <row r="103" spans="1:33" x14ac:dyDescent="0.25">
      <c r="A103" s="134" t="s">
        <v>123</v>
      </c>
      <c r="B103" s="113" t="e">
        <f>-B99/AVERAGE(C99:AA99)</f>
        <v>#DIV/0!</v>
      </c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</row>
    <row r="106" spans="1:33" x14ac:dyDescent="0.25">
      <c r="O106" s="66"/>
    </row>
    <row r="107" spans="1:33" s="100" customFormat="1" x14ac:dyDescent="0.25">
      <c r="B107" s="99"/>
    </row>
    <row r="108" spans="1:33" s="70" customFormat="1" x14ac:dyDescent="0.25">
      <c r="A108" s="101" t="s">
        <v>75</v>
      </c>
      <c r="B108" s="72"/>
      <c r="C108" s="72"/>
      <c r="D108" s="72"/>
      <c r="E108" s="72"/>
      <c r="F108" s="72"/>
      <c r="G108" s="72"/>
      <c r="H108" s="72"/>
      <c r="I108" s="72"/>
    </row>
    <row r="109" spans="1:33" s="39" customFormat="1" x14ac:dyDescent="0.25"/>
    <row r="110" spans="1:33" s="39" customFormat="1" x14ac:dyDescent="0.25"/>
    <row r="111" spans="1:33" s="39" customFormat="1" x14ac:dyDescent="0.25"/>
    <row r="112" spans="1:33" s="39" customFormat="1" x14ac:dyDescent="0.25"/>
    <row r="113" s="39" customFormat="1" x14ac:dyDescent="0.25"/>
    <row r="114" s="39" customFormat="1" x14ac:dyDescent="0.25"/>
    <row r="115" s="39" customFormat="1" x14ac:dyDescent="0.25"/>
    <row r="116" s="39" customFormat="1" x14ac:dyDescent="0.25"/>
    <row r="117" s="39" customFormat="1" x14ac:dyDescent="0.25"/>
  </sheetData>
  <sheetProtection password="AC1E" sheet="1" objects="1" scenarios="1" insertColumns="0" insertRows="0"/>
  <dataConsolidate/>
  <mergeCells count="6">
    <mergeCell ref="B76:L76"/>
    <mergeCell ref="B6:H6"/>
    <mergeCell ref="B16:AA16"/>
    <mergeCell ref="B42:M42"/>
    <mergeCell ref="B51:N51"/>
    <mergeCell ref="B57:M57"/>
  </mergeCells>
  <pageMargins left="0.7" right="0.7" top="0.75" bottom="0.75" header="0.3" footer="0.3"/>
  <pageSetup paperSize="9" scale="48" orientation="landscape" r:id="rId1"/>
  <rowBreaks count="1" manualBreakCount="1">
    <brk id="65" max="12" man="1"/>
  </rowBreaks>
  <colBreaks count="1" manualBreakCount="1">
    <brk id="13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'Pliego tarifario UTE vigente'!$B$6:$B$13</xm:f>
          </x14:formula1>
          <xm:sqref>B37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7"/>
  <sheetViews>
    <sheetView showGridLines="0" topLeftCell="A31" zoomScale="80" zoomScaleNormal="80" zoomScaleSheetLayoutView="80" workbookViewId="0">
      <selection activeCell="B43" sqref="B43"/>
    </sheetView>
  </sheetViews>
  <sheetFormatPr baseColWidth="10" defaultColWidth="9.140625" defaultRowHeight="15" x14ac:dyDescent="0.25"/>
  <cols>
    <col min="1" max="1" width="63.7109375" style="41" customWidth="1"/>
    <col min="2" max="2" width="19.7109375" style="41" customWidth="1"/>
    <col min="3" max="3" width="18" style="41" customWidth="1"/>
    <col min="4" max="4" width="13.140625" style="41" customWidth="1"/>
    <col min="5" max="12" width="10.7109375" style="41" customWidth="1"/>
    <col min="13" max="13" width="16.140625" style="41" customWidth="1"/>
    <col min="14" max="17" width="10.7109375" style="41" customWidth="1"/>
    <col min="18" max="18" width="15.28515625" style="41" customWidth="1"/>
    <col min="19" max="27" width="10.28515625" style="41" bestFit="1" customWidth="1"/>
    <col min="28" max="16384" width="9.140625" style="41"/>
  </cols>
  <sheetData>
    <row r="1" spans="1:27" ht="18.75" x14ac:dyDescent="0.3">
      <c r="A1" s="38" t="s">
        <v>67</v>
      </c>
    </row>
    <row r="3" spans="1:27" x14ac:dyDescent="0.25">
      <c r="A3" s="39" t="s">
        <v>28</v>
      </c>
    </row>
    <row r="4" spans="1:27" x14ac:dyDescent="0.25">
      <c r="A4" s="91" t="s">
        <v>76</v>
      </c>
    </row>
    <row r="5" spans="1:27" x14ac:dyDescent="0.25">
      <c r="A5" s="81"/>
    </row>
    <row r="6" spans="1:27" ht="15.75" x14ac:dyDescent="0.25">
      <c r="A6" s="40" t="s">
        <v>65</v>
      </c>
      <c r="B6" s="151"/>
      <c r="C6" s="151"/>
      <c r="D6" s="151"/>
      <c r="E6" s="151"/>
      <c r="F6" s="151"/>
      <c r="G6" s="151"/>
      <c r="H6" s="151"/>
    </row>
    <row r="7" spans="1:27" x14ac:dyDescent="0.25">
      <c r="A7" s="81"/>
    </row>
    <row r="8" spans="1:27" ht="18" customHeight="1" x14ac:dyDescent="0.25">
      <c r="A8" s="41" t="s">
        <v>140</v>
      </c>
      <c r="B8" s="98"/>
      <c r="C8" s="39" t="s">
        <v>125</v>
      </c>
    </row>
    <row r="9" spans="1:27" ht="18" customHeight="1" x14ac:dyDescent="0.25">
      <c r="A9" s="41" t="s">
        <v>142</v>
      </c>
      <c r="B9" s="104">
        <v>25</v>
      </c>
      <c r="C9" s="39" t="s">
        <v>126</v>
      </c>
      <c r="F9" s="56"/>
    </row>
    <row r="10" spans="1:27" ht="18" customHeight="1" x14ac:dyDescent="0.25">
      <c r="F10" s="56"/>
    </row>
    <row r="11" spans="1:27" s="83" customFormat="1" ht="15.75" x14ac:dyDescent="0.25">
      <c r="A11" s="42" t="s">
        <v>27</v>
      </c>
    </row>
    <row r="13" spans="1:27" x14ac:dyDescent="0.25">
      <c r="A13" s="43" t="s">
        <v>53</v>
      </c>
      <c r="B13" s="84"/>
      <c r="C13" s="84"/>
      <c r="D13" s="84"/>
      <c r="E13" s="84"/>
      <c r="F13" s="84"/>
      <c r="G13" s="84"/>
      <c r="H13" s="84"/>
    </row>
    <row r="14" spans="1:27" x14ac:dyDescent="0.25">
      <c r="A14" s="39"/>
      <c r="B14" s="84"/>
      <c r="C14" s="84"/>
      <c r="D14" s="84"/>
      <c r="E14" s="84"/>
      <c r="F14" s="84"/>
      <c r="G14" s="84"/>
      <c r="H14" s="84"/>
    </row>
    <row r="15" spans="1:27" x14ac:dyDescent="0.25">
      <c r="A15" s="39"/>
      <c r="C15" s="84"/>
      <c r="D15" s="84"/>
      <c r="E15" s="84"/>
      <c r="F15" s="84"/>
      <c r="G15" s="84"/>
    </row>
    <row r="16" spans="1:27" x14ac:dyDescent="0.25">
      <c r="A16" s="39"/>
      <c r="B16" s="156" t="s">
        <v>52</v>
      </c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</row>
    <row r="17" spans="1:32" x14ac:dyDescent="0.25">
      <c r="A17" s="39"/>
      <c r="B17" s="41">
        <v>0</v>
      </c>
      <c r="C17" s="84">
        <f>+IF(B17&lt;$B$9,B17+1,"")</f>
        <v>1</v>
      </c>
      <c r="D17" s="84">
        <f t="shared" ref="D17:AA17" si="0">+IF(C17&lt;$B$9,C17+1,"")</f>
        <v>2</v>
      </c>
      <c r="E17" s="84">
        <f t="shared" si="0"/>
        <v>3</v>
      </c>
      <c r="F17" s="84">
        <f t="shared" si="0"/>
        <v>4</v>
      </c>
      <c r="G17" s="84">
        <f t="shared" si="0"/>
        <v>5</v>
      </c>
      <c r="H17" s="84">
        <f t="shared" si="0"/>
        <v>6</v>
      </c>
      <c r="I17" s="84">
        <f t="shared" si="0"/>
        <v>7</v>
      </c>
      <c r="J17" s="84">
        <f t="shared" si="0"/>
        <v>8</v>
      </c>
      <c r="K17" s="84">
        <f t="shared" si="0"/>
        <v>9</v>
      </c>
      <c r="L17" s="84">
        <f t="shared" si="0"/>
        <v>10</v>
      </c>
      <c r="M17" s="84">
        <f t="shared" si="0"/>
        <v>11</v>
      </c>
      <c r="N17" s="84">
        <f t="shared" si="0"/>
        <v>12</v>
      </c>
      <c r="O17" s="84">
        <f t="shared" si="0"/>
        <v>13</v>
      </c>
      <c r="P17" s="84">
        <f t="shared" si="0"/>
        <v>14</v>
      </c>
      <c r="Q17" s="84">
        <f t="shared" si="0"/>
        <v>15</v>
      </c>
      <c r="R17" s="84">
        <f t="shared" si="0"/>
        <v>16</v>
      </c>
      <c r="S17" s="84">
        <f t="shared" si="0"/>
        <v>17</v>
      </c>
      <c r="T17" s="84">
        <f t="shared" si="0"/>
        <v>18</v>
      </c>
      <c r="U17" s="84">
        <f t="shared" si="0"/>
        <v>19</v>
      </c>
      <c r="V17" s="84">
        <f t="shared" si="0"/>
        <v>20</v>
      </c>
      <c r="W17" s="84">
        <f t="shared" si="0"/>
        <v>21</v>
      </c>
      <c r="X17" s="84">
        <f t="shared" si="0"/>
        <v>22</v>
      </c>
      <c r="Y17" s="84">
        <f t="shared" si="0"/>
        <v>23</v>
      </c>
      <c r="Z17" s="84">
        <f t="shared" si="0"/>
        <v>24</v>
      </c>
      <c r="AA17" s="84">
        <f t="shared" si="0"/>
        <v>25</v>
      </c>
      <c r="AB17" s="32"/>
      <c r="AC17" s="32"/>
      <c r="AD17" s="32"/>
      <c r="AE17" s="32"/>
      <c r="AF17" s="32"/>
    </row>
    <row r="18" spans="1:32" x14ac:dyDescent="0.25">
      <c r="A18" s="41" t="s">
        <v>145</v>
      </c>
      <c r="B18" s="108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32"/>
      <c r="AC18" s="32"/>
      <c r="AD18" s="32"/>
      <c r="AE18" s="32"/>
      <c r="AF18" s="32"/>
    </row>
    <row r="19" spans="1:32" x14ac:dyDescent="0.25">
      <c r="A19" s="41" t="s">
        <v>146</v>
      </c>
      <c r="B19" s="108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32"/>
      <c r="AC19" s="32"/>
      <c r="AD19" s="32"/>
      <c r="AE19" s="32"/>
      <c r="AF19" s="32"/>
    </row>
    <row r="20" spans="1:32" x14ac:dyDescent="0.25">
      <c r="A20" s="41" t="s">
        <v>147</v>
      </c>
      <c r="B20" s="109"/>
      <c r="C20" s="97">
        <f>+C18-C19</f>
        <v>0</v>
      </c>
      <c r="D20" s="97">
        <f t="shared" ref="D20:AA20" si="1">+D18-D19</f>
        <v>0</v>
      </c>
      <c r="E20" s="97">
        <f t="shared" si="1"/>
        <v>0</v>
      </c>
      <c r="F20" s="97">
        <f t="shared" si="1"/>
        <v>0</v>
      </c>
      <c r="G20" s="97">
        <f t="shared" si="1"/>
        <v>0</v>
      </c>
      <c r="H20" s="97">
        <f t="shared" si="1"/>
        <v>0</v>
      </c>
      <c r="I20" s="97">
        <f t="shared" si="1"/>
        <v>0</v>
      </c>
      <c r="J20" s="97">
        <f t="shared" si="1"/>
        <v>0</v>
      </c>
      <c r="K20" s="97">
        <f t="shared" si="1"/>
        <v>0</v>
      </c>
      <c r="L20" s="97">
        <f t="shared" si="1"/>
        <v>0</v>
      </c>
      <c r="M20" s="97">
        <f t="shared" si="1"/>
        <v>0</v>
      </c>
      <c r="N20" s="97">
        <f t="shared" si="1"/>
        <v>0</v>
      </c>
      <c r="O20" s="97">
        <f t="shared" si="1"/>
        <v>0</v>
      </c>
      <c r="P20" s="97">
        <f t="shared" si="1"/>
        <v>0</v>
      </c>
      <c r="Q20" s="97">
        <f t="shared" si="1"/>
        <v>0</v>
      </c>
      <c r="R20" s="97">
        <f t="shared" si="1"/>
        <v>0</v>
      </c>
      <c r="S20" s="97">
        <f t="shared" si="1"/>
        <v>0</v>
      </c>
      <c r="T20" s="97">
        <f t="shared" si="1"/>
        <v>0</v>
      </c>
      <c r="U20" s="97">
        <f t="shared" si="1"/>
        <v>0</v>
      </c>
      <c r="V20" s="97">
        <f t="shared" si="1"/>
        <v>0</v>
      </c>
      <c r="W20" s="97">
        <f t="shared" si="1"/>
        <v>0</v>
      </c>
      <c r="X20" s="97">
        <f t="shared" si="1"/>
        <v>0</v>
      </c>
      <c r="Y20" s="97">
        <f t="shared" si="1"/>
        <v>0</v>
      </c>
      <c r="Z20" s="97">
        <f t="shared" si="1"/>
        <v>0</v>
      </c>
      <c r="AA20" s="97">
        <f t="shared" si="1"/>
        <v>0</v>
      </c>
      <c r="AB20" s="32"/>
      <c r="AC20" s="32"/>
      <c r="AD20" s="32"/>
      <c r="AE20" s="32"/>
      <c r="AF20" s="32"/>
    </row>
    <row r="23" spans="1:32" x14ac:dyDescent="0.25">
      <c r="A23" s="43" t="s">
        <v>127</v>
      </c>
    </row>
    <row r="24" spans="1:32" x14ac:dyDescent="0.25">
      <c r="A24" s="43"/>
    </row>
    <row r="25" spans="1:32" x14ac:dyDescent="0.25">
      <c r="A25" s="121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</row>
    <row r="26" spans="1:32" x14ac:dyDescent="0.25">
      <c r="A26" s="121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</row>
    <row r="27" spans="1:32" x14ac:dyDescent="0.25">
      <c r="A27" s="12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</row>
    <row r="28" spans="1:32" x14ac:dyDescent="0.2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</row>
    <row r="29" spans="1:32" x14ac:dyDescent="0.2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</row>
    <row r="30" spans="1:32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</row>
    <row r="31" spans="1:32" x14ac:dyDescent="0.2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</row>
    <row r="32" spans="1:32" x14ac:dyDescent="0.2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</row>
    <row r="33" spans="1:32" x14ac:dyDescent="0.2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</row>
    <row r="34" spans="1:32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</row>
    <row r="35" spans="1:32" s="83" customFormat="1" ht="18" customHeight="1" x14ac:dyDescent="0.25">
      <c r="A35" s="44" t="s">
        <v>66</v>
      </c>
      <c r="F35" s="85"/>
    </row>
    <row r="36" spans="1:32" ht="8.25" customHeight="1" x14ac:dyDescent="0.25">
      <c r="A36" s="45"/>
      <c r="F36" s="82"/>
    </row>
    <row r="37" spans="1:32" ht="18" customHeight="1" x14ac:dyDescent="0.25">
      <c r="A37" s="41" t="s">
        <v>72</v>
      </c>
      <c r="B37" s="107" t="s">
        <v>82</v>
      </c>
      <c r="C37" s="39" t="s">
        <v>93</v>
      </c>
    </row>
    <row r="38" spans="1:32" ht="18" customHeight="1" x14ac:dyDescent="0.25">
      <c r="A38" s="41" t="s">
        <v>131</v>
      </c>
      <c r="B38" s="118"/>
      <c r="C38" s="39" t="s">
        <v>91</v>
      </c>
    </row>
    <row r="39" spans="1:32" ht="18" customHeight="1" x14ac:dyDescent="0.25">
      <c r="C39" s="39"/>
    </row>
    <row r="40" spans="1:32" ht="18" customHeight="1" x14ac:dyDescent="0.25">
      <c r="A40" s="39" t="s">
        <v>90</v>
      </c>
      <c r="F40" s="82"/>
    </row>
    <row r="41" spans="1:32" ht="10.5" customHeight="1" x14ac:dyDescent="0.25">
      <c r="A41" s="39"/>
      <c r="F41" s="82"/>
    </row>
    <row r="42" spans="1:32" ht="33.75" customHeight="1" x14ac:dyDescent="0.25">
      <c r="A42" s="45" t="s">
        <v>56</v>
      </c>
      <c r="B42" s="152" t="s">
        <v>118</v>
      </c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52"/>
      <c r="O42" s="52"/>
      <c r="P42" s="52"/>
      <c r="Q42" s="52"/>
      <c r="R42" s="52"/>
    </row>
    <row r="43" spans="1:32" x14ac:dyDescent="0.25">
      <c r="B43" s="86"/>
      <c r="C43" s="86"/>
      <c r="D43" s="86"/>
      <c r="E43" s="86"/>
      <c r="F43" s="86"/>
    </row>
    <row r="44" spans="1:32" x14ac:dyDescent="0.25">
      <c r="A44" s="88" t="s">
        <v>77</v>
      </c>
      <c r="B44" s="86"/>
      <c r="C44" s="86"/>
      <c r="D44" s="86"/>
      <c r="E44" s="86"/>
      <c r="F44" s="86"/>
    </row>
    <row r="45" spans="1:32" s="88" customFormat="1" ht="28.5" customHeight="1" x14ac:dyDescent="0.25">
      <c r="A45" s="87"/>
      <c r="B45" s="46" t="s">
        <v>62</v>
      </c>
      <c r="C45" s="46" t="s">
        <v>88</v>
      </c>
      <c r="D45" s="46" t="s">
        <v>63</v>
      </c>
      <c r="E45" s="123"/>
      <c r="F45" s="123"/>
      <c r="G45" s="123"/>
      <c r="H45" s="123"/>
      <c r="I45" s="123"/>
      <c r="J45" s="123"/>
      <c r="K45" s="123"/>
      <c r="L45" s="123"/>
      <c r="M45" s="123"/>
      <c r="N45" s="123"/>
    </row>
    <row r="46" spans="1:32" ht="18" customHeight="1" x14ac:dyDescent="0.25">
      <c r="A46" s="48" t="s">
        <v>70</v>
      </c>
      <c r="B46" s="33"/>
      <c r="C46" s="103">
        <f>+LOOKUP($B$37,'Pliego tarifario UTE vigente'!$B$6:$B$13,'Pliego tarifario UTE vigente'!$C$6:$C$13)</f>
        <v>1.37</v>
      </c>
      <c r="D46" s="49">
        <f>+B46*C46</f>
        <v>0</v>
      </c>
      <c r="E46" s="32"/>
      <c r="F46" s="124"/>
      <c r="G46" s="32"/>
      <c r="H46" s="32"/>
      <c r="I46" s="32"/>
      <c r="J46" s="32"/>
      <c r="K46" s="32"/>
      <c r="L46" s="32"/>
      <c r="M46" s="32"/>
      <c r="N46" s="32"/>
    </row>
    <row r="47" spans="1:32" x14ac:dyDescent="0.25">
      <c r="A47" s="48" t="s">
        <v>4</v>
      </c>
      <c r="B47" s="33"/>
      <c r="C47" s="103">
        <f>+LOOKUP($B$37,'Pliego tarifario UTE vigente'!$B$6:$B$13,'Pliego tarifario UTE vigente'!$D$6:$D$13)</f>
        <v>2.87</v>
      </c>
      <c r="D47" s="49">
        <f t="shared" ref="D47:D48" si="2">+B47*C47</f>
        <v>0</v>
      </c>
      <c r="E47" s="32"/>
      <c r="F47" s="124"/>
      <c r="G47" s="32"/>
      <c r="H47" s="32"/>
      <c r="I47" s="32"/>
      <c r="J47" s="32"/>
      <c r="K47" s="32"/>
      <c r="L47" s="32"/>
      <c r="M47" s="32"/>
      <c r="N47" s="32"/>
    </row>
    <row r="48" spans="1:32" x14ac:dyDescent="0.25">
      <c r="A48" s="48" t="s">
        <v>3</v>
      </c>
      <c r="B48" s="33"/>
      <c r="C48" s="103">
        <f>+LOOKUP($B$37,'Pliego tarifario UTE vigente'!$B$6:$B$13,'Pliego tarifario UTE vigente'!$E$6:$E$13)</f>
        <v>4.9009999999999998</v>
      </c>
      <c r="D48" s="49">
        <f t="shared" si="2"/>
        <v>0</v>
      </c>
      <c r="E48" s="32"/>
      <c r="F48" s="124"/>
      <c r="G48" s="32"/>
      <c r="H48" s="32"/>
      <c r="I48" s="32"/>
      <c r="J48" s="32"/>
      <c r="K48" s="32"/>
      <c r="L48" s="32"/>
      <c r="M48" s="32"/>
      <c r="N48" s="32"/>
    </row>
    <row r="49" spans="1:18" ht="45" x14ac:dyDescent="0.25">
      <c r="A49" s="48"/>
      <c r="B49" s="50" t="s">
        <v>54</v>
      </c>
      <c r="C49" s="93" t="e">
        <f>+SUMPRODUCT(B46:B48,C46:C48)/SUM(B46:B48)</f>
        <v>#DIV/0!</v>
      </c>
      <c r="D49" s="49">
        <f>+SUM(D46:D48)</f>
        <v>0</v>
      </c>
      <c r="E49" s="32"/>
      <c r="F49" s="32"/>
      <c r="G49" s="32"/>
      <c r="H49" s="32"/>
      <c r="I49" s="32"/>
      <c r="J49" s="32"/>
      <c r="K49" s="32"/>
      <c r="L49" s="32"/>
      <c r="M49" s="32"/>
      <c r="N49" s="32"/>
    </row>
    <row r="51" spans="1:18" x14ac:dyDescent="0.25">
      <c r="B51" s="153" t="s">
        <v>60</v>
      </c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5"/>
    </row>
    <row r="52" spans="1:18" x14ac:dyDescent="0.25">
      <c r="B52" s="51">
        <v>41640</v>
      </c>
      <c r="C52" s="51">
        <v>41671</v>
      </c>
      <c r="D52" s="51">
        <v>41699</v>
      </c>
      <c r="E52" s="51">
        <v>41730</v>
      </c>
      <c r="F52" s="51">
        <v>41760</v>
      </c>
      <c r="G52" s="51">
        <v>41791</v>
      </c>
      <c r="H52" s="51">
        <v>41821</v>
      </c>
      <c r="I52" s="51">
        <v>41852</v>
      </c>
      <c r="J52" s="51">
        <v>41883</v>
      </c>
      <c r="K52" s="51">
        <v>41913</v>
      </c>
      <c r="L52" s="51">
        <v>41944</v>
      </c>
      <c r="M52" s="51">
        <v>41974</v>
      </c>
      <c r="N52" s="51" t="s">
        <v>61</v>
      </c>
    </row>
    <row r="53" spans="1:18" x14ac:dyDescent="0.25">
      <c r="A53" s="48" t="s">
        <v>70</v>
      </c>
      <c r="B53" s="92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54" t="e">
        <f>+AVERAGE(B53:M53)</f>
        <v>#DIV/0!</v>
      </c>
    </row>
    <row r="54" spans="1:18" x14ac:dyDescent="0.25">
      <c r="A54" s="48" t="s">
        <v>4</v>
      </c>
      <c r="B54" s="92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54" t="e">
        <f t="shared" ref="N54:N55" si="3">+AVERAGE(B54:M54)</f>
        <v>#DIV/0!</v>
      </c>
    </row>
    <row r="55" spans="1:18" x14ac:dyDescent="0.25">
      <c r="A55" s="48" t="s">
        <v>3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54" t="e">
        <f t="shared" si="3"/>
        <v>#DIV/0!</v>
      </c>
    </row>
    <row r="57" spans="1:18" ht="30.75" customHeight="1" x14ac:dyDescent="0.25">
      <c r="A57" s="45" t="s">
        <v>57</v>
      </c>
      <c r="B57" s="152" t="s">
        <v>58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52"/>
      <c r="O57" s="52"/>
      <c r="P57" s="89"/>
      <c r="Q57" s="52"/>
      <c r="R57" s="52"/>
    </row>
    <row r="58" spans="1:18" ht="6.75" customHeight="1" x14ac:dyDescent="0.25"/>
    <row r="59" spans="1:18" x14ac:dyDescent="0.25">
      <c r="A59" s="39"/>
      <c r="C59" s="47" t="s">
        <v>89</v>
      </c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</row>
    <row r="60" spans="1:18" x14ac:dyDescent="0.25">
      <c r="A60" s="48" t="s">
        <v>70</v>
      </c>
      <c r="B60" s="53" t="s">
        <v>6</v>
      </c>
      <c r="C60" s="34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</row>
    <row r="61" spans="1:18" ht="30" x14ac:dyDescent="0.25">
      <c r="A61" s="48" t="s">
        <v>4</v>
      </c>
      <c r="B61" s="110" t="s">
        <v>92</v>
      </c>
      <c r="C61" s="34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</row>
    <row r="62" spans="1:18" x14ac:dyDescent="0.25">
      <c r="A62" s="48" t="s">
        <v>3</v>
      </c>
      <c r="B62" s="53" t="s">
        <v>5</v>
      </c>
      <c r="C62" s="34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</row>
    <row r="63" spans="1:18" ht="45" x14ac:dyDescent="0.25">
      <c r="B63" s="50" t="s">
        <v>55</v>
      </c>
      <c r="C63" s="94" t="e">
        <f>+(C46*C60+C47*C61+C48*C62)/SUM(C60:C61)</f>
        <v>#DIV/0!</v>
      </c>
      <c r="D63" s="116"/>
      <c r="E63" s="32"/>
      <c r="F63" s="32"/>
      <c r="G63" s="32"/>
      <c r="H63" s="32"/>
      <c r="I63" s="32"/>
      <c r="J63" s="32"/>
      <c r="K63" s="32"/>
      <c r="L63" s="32"/>
      <c r="M63" s="32"/>
      <c r="N63" s="32"/>
    </row>
    <row r="66" spans="1:33" s="55" customFormat="1" ht="15.75" x14ac:dyDescent="0.25">
      <c r="A66" s="42" t="s">
        <v>30</v>
      </c>
    </row>
    <row r="67" spans="1:33" s="56" customFormat="1" ht="7.5" customHeight="1" x14ac:dyDescent="0.25">
      <c r="A67" s="39"/>
    </row>
    <row r="68" spans="1:33" s="56" customFormat="1" x14ac:dyDescent="0.25">
      <c r="A68" s="39" t="s">
        <v>149</v>
      </c>
    </row>
    <row r="69" spans="1:33" s="56" customFormat="1" ht="7.5" customHeight="1" x14ac:dyDescent="0.25">
      <c r="A69" s="39"/>
    </row>
    <row r="70" spans="1:33" s="56" customFormat="1" x14ac:dyDescent="0.25">
      <c r="A70" s="39" t="s">
        <v>59</v>
      </c>
    </row>
    <row r="71" spans="1:33" s="56" customFormat="1" ht="7.5" customHeight="1" x14ac:dyDescent="0.25">
      <c r="A71" s="39"/>
    </row>
    <row r="72" spans="1:33" s="56" customFormat="1" x14ac:dyDescent="0.25">
      <c r="A72" s="39" t="s">
        <v>64</v>
      </c>
    </row>
    <row r="73" spans="1:33" s="56" customFormat="1" ht="7.5" customHeight="1" x14ac:dyDescent="0.25">
      <c r="A73" s="39"/>
    </row>
    <row r="74" spans="1:33" x14ac:dyDescent="0.25">
      <c r="A74" s="39" t="s">
        <v>73</v>
      </c>
    </row>
    <row r="75" spans="1:33" x14ac:dyDescent="0.25">
      <c r="A75" s="39"/>
    </row>
    <row r="76" spans="1:33" ht="17.25" customHeight="1" x14ac:dyDescent="0.25">
      <c r="B76" s="150" t="s">
        <v>29</v>
      </c>
      <c r="C76" s="150"/>
      <c r="D76" s="150"/>
      <c r="E76" s="150"/>
      <c r="F76" s="150"/>
      <c r="G76" s="150"/>
      <c r="H76" s="150"/>
      <c r="I76" s="150"/>
      <c r="J76" s="150"/>
      <c r="K76" s="150"/>
      <c r="L76" s="150"/>
    </row>
    <row r="77" spans="1:33" s="57" customFormat="1" x14ac:dyDescent="0.25">
      <c r="B77" s="57">
        <v>0</v>
      </c>
      <c r="C77" s="84">
        <f>+IF(B77&lt;$B$9,B77+1,"")</f>
        <v>1</v>
      </c>
      <c r="D77" s="84">
        <f t="shared" ref="D77:AA77" si="4">+IF(C77&lt;$B$9,C77+1,"")</f>
        <v>2</v>
      </c>
      <c r="E77" s="84">
        <f t="shared" si="4"/>
        <v>3</v>
      </c>
      <c r="F77" s="84">
        <f t="shared" si="4"/>
        <v>4</v>
      </c>
      <c r="G77" s="84">
        <f t="shared" si="4"/>
        <v>5</v>
      </c>
      <c r="H77" s="84">
        <f t="shared" si="4"/>
        <v>6</v>
      </c>
      <c r="I77" s="84">
        <f t="shared" si="4"/>
        <v>7</v>
      </c>
      <c r="J77" s="84">
        <f t="shared" si="4"/>
        <v>8</v>
      </c>
      <c r="K77" s="84">
        <f t="shared" si="4"/>
        <v>9</v>
      </c>
      <c r="L77" s="84">
        <f t="shared" si="4"/>
        <v>10</v>
      </c>
      <c r="M77" s="84">
        <f t="shared" si="4"/>
        <v>11</v>
      </c>
      <c r="N77" s="84">
        <f t="shared" si="4"/>
        <v>12</v>
      </c>
      <c r="O77" s="84">
        <f t="shared" si="4"/>
        <v>13</v>
      </c>
      <c r="P77" s="84">
        <f t="shared" si="4"/>
        <v>14</v>
      </c>
      <c r="Q77" s="84">
        <f t="shared" si="4"/>
        <v>15</v>
      </c>
      <c r="R77" s="84">
        <f t="shared" si="4"/>
        <v>16</v>
      </c>
      <c r="S77" s="84">
        <f t="shared" si="4"/>
        <v>17</v>
      </c>
      <c r="T77" s="84">
        <f t="shared" si="4"/>
        <v>18</v>
      </c>
      <c r="U77" s="84">
        <f t="shared" si="4"/>
        <v>19</v>
      </c>
      <c r="V77" s="84">
        <f t="shared" si="4"/>
        <v>20</v>
      </c>
      <c r="W77" s="84">
        <f t="shared" si="4"/>
        <v>21</v>
      </c>
      <c r="X77" s="84">
        <f t="shared" si="4"/>
        <v>22</v>
      </c>
      <c r="Y77" s="84">
        <f t="shared" si="4"/>
        <v>23</v>
      </c>
      <c r="Z77" s="84">
        <f t="shared" si="4"/>
        <v>24</v>
      </c>
      <c r="AA77" s="84">
        <f t="shared" si="4"/>
        <v>25</v>
      </c>
      <c r="AB77" s="122"/>
      <c r="AC77" s="122"/>
      <c r="AD77" s="122"/>
      <c r="AE77" s="122"/>
      <c r="AF77" s="122"/>
      <c r="AG77" s="122"/>
    </row>
    <row r="78" spans="1:33" s="57" customFormat="1" x14ac:dyDescent="0.25">
      <c r="A78" s="58" t="s">
        <v>133</v>
      </c>
      <c r="B78" s="114">
        <f>+SUM(B79:B82)</f>
        <v>0</v>
      </c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122"/>
      <c r="AC78" s="122"/>
      <c r="AD78" s="122"/>
      <c r="AE78" s="122"/>
      <c r="AF78" s="122"/>
      <c r="AG78" s="122"/>
    </row>
    <row r="79" spans="1:33" s="57" customFormat="1" x14ac:dyDescent="0.25">
      <c r="A79" s="64" t="s">
        <v>44</v>
      </c>
      <c r="B79" s="95"/>
      <c r="C79" s="115"/>
      <c r="D79" s="95"/>
      <c r="E79" s="115"/>
      <c r="F79" s="95"/>
      <c r="G79" s="115"/>
      <c r="H79" s="95"/>
      <c r="I79" s="115"/>
      <c r="J79" s="95"/>
      <c r="K79" s="11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122"/>
      <c r="AC79" s="122"/>
      <c r="AD79" s="122"/>
      <c r="AE79" s="122"/>
      <c r="AF79" s="122"/>
      <c r="AG79" s="122"/>
    </row>
    <row r="80" spans="1:33" s="57" customFormat="1" x14ac:dyDescent="0.25">
      <c r="A80" s="64" t="s">
        <v>45</v>
      </c>
      <c r="B80" s="95"/>
      <c r="C80" s="115"/>
      <c r="D80" s="95"/>
      <c r="E80" s="115"/>
      <c r="F80" s="95"/>
      <c r="G80" s="115"/>
      <c r="H80" s="95"/>
      <c r="I80" s="115"/>
      <c r="J80" s="95"/>
      <c r="K80" s="11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122"/>
      <c r="AC80" s="122"/>
      <c r="AD80" s="122"/>
      <c r="AE80" s="122"/>
      <c r="AF80" s="122"/>
      <c r="AG80" s="122"/>
    </row>
    <row r="81" spans="1:33" s="57" customFormat="1" x14ac:dyDescent="0.25">
      <c r="A81" s="64" t="s">
        <v>46</v>
      </c>
      <c r="B81" s="95"/>
      <c r="C81" s="115"/>
      <c r="D81" s="95"/>
      <c r="E81" s="115"/>
      <c r="F81" s="95"/>
      <c r="G81" s="115"/>
      <c r="H81" s="95"/>
      <c r="I81" s="115"/>
      <c r="J81" s="95"/>
      <c r="K81" s="115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95"/>
      <c r="W81" s="95"/>
      <c r="X81" s="95"/>
      <c r="Y81" s="95"/>
      <c r="Z81" s="95"/>
      <c r="AA81" s="95"/>
      <c r="AB81" s="122"/>
      <c r="AC81" s="122"/>
      <c r="AD81" s="122"/>
      <c r="AE81" s="122"/>
      <c r="AF81" s="122"/>
      <c r="AG81" s="122"/>
    </row>
    <row r="82" spans="1:33" s="57" customFormat="1" x14ac:dyDescent="0.25">
      <c r="A82" s="36" t="s">
        <v>97</v>
      </c>
      <c r="B82" s="95"/>
      <c r="C82" s="115"/>
      <c r="D82" s="95"/>
      <c r="E82" s="115"/>
      <c r="F82" s="95"/>
      <c r="G82" s="115"/>
      <c r="H82" s="95"/>
      <c r="I82" s="115"/>
      <c r="J82" s="95"/>
      <c r="K82" s="11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122"/>
      <c r="AC82" s="122"/>
      <c r="AD82" s="122"/>
      <c r="AE82" s="122"/>
      <c r="AF82" s="122"/>
      <c r="AG82" s="122"/>
    </row>
    <row r="83" spans="1:33" x14ac:dyDescent="0.25">
      <c r="A83" s="41" t="s">
        <v>134</v>
      </c>
      <c r="B83" s="60"/>
      <c r="C83" s="111">
        <f t="shared" ref="C83:AA83" si="5">+C20</f>
        <v>0</v>
      </c>
      <c r="D83" s="111">
        <f t="shared" si="5"/>
        <v>0</v>
      </c>
      <c r="E83" s="111">
        <f t="shared" si="5"/>
        <v>0</v>
      </c>
      <c r="F83" s="111">
        <f t="shared" si="5"/>
        <v>0</v>
      </c>
      <c r="G83" s="111">
        <f t="shared" si="5"/>
        <v>0</v>
      </c>
      <c r="H83" s="111">
        <f t="shared" si="5"/>
        <v>0</v>
      </c>
      <c r="I83" s="111">
        <f t="shared" si="5"/>
        <v>0</v>
      </c>
      <c r="J83" s="111">
        <f t="shared" si="5"/>
        <v>0</v>
      </c>
      <c r="K83" s="111">
        <f t="shared" si="5"/>
        <v>0</v>
      </c>
      <c r="L83" s="111">
        <f t="shared" si="5"/>
        <v>0</v>
      </c>
      <c r="M83" s="111">
        <f t="shared" si="5"/>
        <v>0</v>
      </c>
      <c r="N83" s="111">
        <f t="shared" si="5"/>
        <v>0</v>
      </c>
      <c r="O83" s="111">
        <f t="shared" si="5"/>
        <v>0</v>
      </c>
      <c r="P83" s="111">
        <f t="shared" si="5"/>
        <v>0</v>
      </c>
      <c r="Q83" s="111">
        <f t="shared" si="5"/>
        <v>0</v>
      </c>
      <c r="R83" s="111">
        <f t="shared" si="5"/>
        <v>0</v>
      </c>
      <c r="S83" s="111">
        <f t="shared" si="5"/>
        <v>0</v>
      </c>
      <c r="T83" s="111">
        <f t="shared" si="5"/>
        <v>0</v>
      </c>
      <c r="U83" s="111">
        <f t="shared" si="5"/>
        <v>0</v>
      </c>
      <c r="V83" s="111">
        <f t="shared" si="5"/>
        <v>0</v>
      </c>
      <c r="W83" s="111">
        <f t="shared" si="5"/>
        <v>0</v>
      </c>
      <c r="X83" s="111">
        <f t="shared" si="5"/>
        <v>0</v>
      </c>
      <c r="Y83" s="111">
        <f t="shared" si="5"/>
        <v>0</v>
      </c>
      <c r="Z83" s="111">
        <f t="shared" si="5"/>
        <v>0</v>
      </c>
      <c r="AA83" s="111">
        <f t="shared" si="5"/>
        <v>0</v>
      </c>
      <c r="AB83" s="32"/>
      <c r="AC83" s="32"/>
      <c r="AD83" s="32"/>
      <c r="AE83" s="32"/>
      <c r="AF83" s="32"/>
      <c r="AG83" s="32"/>
    </row>
    <row r="84" spans="1:33" x14ac:dyDescent="0.25">
      <c r="A84" s="41" t="s">
        <v>135</v>
      </c>
      <c r="B84" s="60"/>
      <c r="C84" s="112">
        <f>+IF(C77="",0,$B$38)</f>
        <v>0</v>
      </c>
      <c r="D84" s="112">
        <f t="shared" ref="D84:AA84" si="6">+IF(D77="",0,$B$38)</f>
        <v>0</v>
      </c>
      <c r="E84" s="112">
        <f t="shared" si="6"/>
        <v>0</v>
      </c>
      <c r="F84" s="112">
        <f t="shared" si="6"/>
        <v>0</v>
      </c>
      <c r="G84" s="112">
        <f t="shared" si="6"/>
        <v>0</v>
      </c>
      <c r="H84" s="112">
        <f t="shared" si="6"/>
        <v>0</v>
      </c>
      <c r="I84" s="112">
        <f t="shared" si="6"/>
        <v>0</v>
      </c>
      <c r="J84" s="112">
        <f t="shared" si="6"/>
        <v>0</v>
      </c>
      <c r="K84" s="112">
        <f t="shared" si="6"/>
        <v>0</v>
      </c>
      <c r="L84" s="112">
        <f t="shared" si="6"/>
        <v>0</v>
      </c>
      <c r="M84" s="112">
        <f t="shared" si="6"/>
        <v>0</v>
      </c>
      <c r="N84" s="112">
        <f t="shared" si="6"/>
        <v>0</v>
      </c>
      <c r="O84" s="112">
        <f t="shared" si="6"/>
        <v>0</v>
      </c>
      <c r="P84" s="112">
        <f t="shared" si="6"/>
        <v>0</v>
      </c>
      <c r="Q84" s="112">
        <f t="shared" si="6"/>
        <v>0</v>
      </c>
      <c r="R84" s="112">
        <f t="shared" si="6"/>
        <v>0</v>
      </c>
      <c r="S84" s="112">
        <f t="shared" si="6"/>
        <v>0</v>
      </c>
      <c r="T84" s="112">
        <f t="shared" si="6"/>
        <v>0</v>
      </c>
      <c r="U84" s="112">
        <f t="shared" si="6"/>
        <v>0</v>
      </c>
      <c r="V84" s="112">
        <f t="shared" si="6"/>
        <v>0</v>
      </c>
      <c r="W84" s="112">
        <f t="shared" si="6"/>
        <v>0</v>
      </c>
      <c r="X84" s="112">
        <f t="shared" si="6"/>
        <v>0</v>
      </c>
      <c r="Y84" s="112">
        <f t="shared" si="6"/>
        <v>0</v>
      </c>
      <c r="Z84" s="112">
        <f t="shared" si="6"/>
        <v>0</v>
      </c>
      <c r="AA84" s="112">
        <f t="shared" si="6"/>
        <v>0</v>
      </c>
      <c r="AB84" s="32"/>
      <c r="AC84" s="32"/>
      <c r="AD84" s="32"/>
      <c r="AE84" s="32"/>
      <c r="AF84" s="32"/>
      <c r="AG84" s="32"/>
    </row>
    <row r="85" spans="1:33" x14ac:dyDescent="0.25">
      <c r="A85" s="41" t="s">
        <v>124</v>
      </c>
      <c r="B85" s="59"/>
      <c r="C85" s="111">
        <f>C83*C84</f>
        <v>0</v>
      </c>
      <c r="D85" s="111">
        <f t="shared" ref="D85:AA85" si="7">D83*D84</f>
        <v>0</v>
      </c>
      <c r="E85" s="111">
        <f t="shared" si="7"/>
        <v>0</v>
      </c>
      <c r="F85" s="111">
        <f t="shared" si="7"/>
        <v>0</v>
      </c>
      <c r="G85" s="111">
        <f t="shared" si="7"/>
        <v>0</v>
      </c>
      <c r="H85" s="111">
        <f t="shared" si="7"/>
        <v>0</v>
      </c>
      <c r="I85" s="111">
        <f t="shared" si="7"/>
        <v>0</v>
      </c>
      <c r="J85" s="111">
        <f t="shared" si="7"/>
        <v>0</v>
      </c>
      <c r="K85" s="111">
        <f t="shared" si="7"/>
        <v>0</v>
      </c>
      <c r="L85" s="111">
        <f t="shared" si="7"/>
        <v>0</v>
      </c>
      <c r="M85" s="111">
        <f t="shared" si="7"/>
        <v>0</v>
      </c>
      <c r="N85" s="111">
        <f t="shared" si="7"/>
        <v>0</v>
      </c>
      <c r="O85" s="111">
        <f t="shared" si="7"/>
        <v>0</v>
      </c>
      <c r="P85" s="111">
        <f t="shared" si="7"/>
        <v>0</v>
      </c>
      <c r="Q85" s="111">
        <f t="shared" si="7"/>
        <v>0</v>
      </c>
      <c r="R85" s="111">
        <f t="shared" si="7"/>
        <v>0</v>
      </c>
      <c r="S85" s="111">
        <f t="shared" si="7"/>
        <v>0</v>
      </c>
      <c r="T85" s="111">
        <f t="shared" si="7"/>
        <v>0</v>
      </c>
      <c r="U85" s="111">
        <f t="shared" si="7"/>
        <v>0</v>
      </c>
      <c r="V85" s="111">
        <f t="shared" si="7"/>
        <v>0</v>
      </c>
      <c r="W85" s="111">
        <f t="shared" si="7"/>
        <v>0</v>
      </c>
      <c r="X85" s="111">
        <f t="shared" si="7"/>
        <v>0</v>
      </c>
      <c r="Y85" s="111">
        <f t="shared" si="7"/>
        <v>0</v>
      </c>
      <c r="Z85" s="111">
        <f t="shared" si="7"/>
        <v>0</v>
      </c>
      <c r="AA85" s="111">
        <f t="shared" si="7"/>
        <v>0</v>
      </c>
      <c r="AB85" s="32"/>
      <c r="AC85" s="32"/>
      <c r="AD85" s="32"/>
      <c r="AE85" s="32"/>
      <c r="AF85" s="32"/>
      <c r="AG85" s="32"/>
    </row>
    <row r="86" spans="1:33" x14ac:dyDescent="0.25">
      <c r="A86" s="61" t="s">
        <v>120</v>
      </c>
      <c r="B86" s="111">
        <f>+NPV(10%,C85:AA85)</f>
        <v>0</v>
      </c>
      <c r="AB86" s="32"/>
      <c r="AC86" s="32"/>
      <c r="AD86" s="32"/>
      <c r="AE86" s="32"/>
      <c r="AF86" s="32"/>
      <c r="AG86" s="32"/>
    </row>
    <row r="87" spans="1:33" x14ac:dyDescent="0.25">
      <c r="A87" s="62"/>
      <c r="B87" s="62"/>
      <c r="AB87" s="32"/>
      <c r="AC87" s="32"/>
      <c r="AD87" s="32"/>
      <c r="AE87" s="32"/>
      <c r="AF87" s="32"/>
      <c r="AG87" s="32"/>
    </row>
    <row r="88" spans="1:33" x14ac:dyDescent="0.25">
      <c r="A88" s="63" t="s">
        <v>2</v>
      </c>
      <c r="B88" s="125" t="e">
        <f>-B78/B86</f>
        <v>#DIV/0!</v>
      </c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</row>
    <row r="89" spans="1:33" x14ac:dyDescent="0.25">
      <c r="AB89" s="32"/>
      <c r="AC89" s="32"/>
      <c r="AD89" s="32"/>
      <c r="AE89" s="32"/>
      <c r="AF89" s="32"/>
      <c r="AG89" s="32"/>
    </row>
    <row r="90" spans="1:33" s="66" customFormat="1" ht="45" x14ac:dyDescent="0.25">
      <c r="A90" s="65" t="s">
        <v>98</v>
      </c>
      <c r="B90" s="117">
        <f t="shared" ref="B90:C90" si="8">+SUM(B91:B92)</f>
        <v>0</v>
      </c>
      <c r="C90" s="117">
        <f t="shared" si="8"/>
        <v>0</v>
      </c>
      <c r="D90" s="117">
        <f t="shared" ref="D90" si="9">+SUM(D91:D92)</f>
        <v>0</v>
      </c>
      <c r="E90" s="117">
        <f t="shared" ref="E90:AA90" si="10">+SUM(E91:E92)</f>
        <v>0</v>
      </c>
      <c r="F90" s="117">
        <f t="shared" si="10"/>
        <v>0</v>
      </c>
      <c r="G90" s="117">
        <f t="shared" si="10"/>
        <v>0</v>
      </c>
      <c r="H90" s="117">
        <f t="shared" si="10"/>
        <v>0</v>
      </c>
      <c r="I90" s="117">
        <f t="shared" si="10"/>
        <v>0</v>
      </c>
      <c r="J90" s="117">
        <f t="shared" si="10"/>
        <v>0</v>
      </c>
      <c r="K90" s="117">
        <f t="shared" si="10"/>
        <v>0</v>
      </c>
      <c r="L90" s="117">
        <f t="shared" si="10"/>
        <v>0</v>
      </c>
      <c r="M90" s="117">
        <f t="shared" si="10"/>
        <v>0</v>
      </c>
      <c r="N90" s="117">
        <f t="shared" si="10"/>
        <v>0</v>
      </c>
      <c r="O90" s="117">
        <f t="shared" si="10"/>
        <v>0</v>
      </c>
      <c r="P90" s="117">
        <f t="shared" si="10"/>
        <v>0</v>
      </c>
      <c r="Q90" s="117">
        <f t="shared" si="10"/>
        <v>0</v>
      </c>
      <c r="R90" s="117">
        <f t="shared" si="10"/>
        <v>0</v>
      </c>
      <c r="S90" s="117">
        <f t="shared" si="10"/>
        <v>0</v>
      </c>
      <c r="T90" s="117">
        <f t="shared" si="10"/>
        <v>0</v>
      </c>
      <c r="U90" s="117">
        <f t="shared" si="10"/>
        <v>0</v>
      </c>
      <c r="V90" s="117">
        <f t="shared" si="10"/>
        <v>0</v>
      </c>
      <c r="W90" s="117">
        <f t="shared" si="10"/>
        <v>0</v>
      </c>
      <c r="X90" s="117">
        <f t="shared" si="10"/>
        <v>0</v>
      </c>
      <c r="Y90" s="117">
        <f t="shared" si="10"/>
        <v>0</v>
      </c>
      <c r="Z90" s="117">
        <f t="shared" si="10"/>
        <v>0</v>
      </c>
      <c r="AA90" s="117">
        <f t="shared" si="10"/>
        <v>0</v>
      </c>
      <c r="AB90" s="116"/>
      <c r="AC90" s="116"/>
      <c r="AD90" s="116"/>
      <c r="AE90" s="116"/>
      <c r="AF90" s="116"/>
      <c r="AG90" s="116"/>
    </row>
    <row r="91" spans="1:33" s="116" customFormat="1" x14ac:dyDescent="0.25">
      <c r="A91" s="36" t="s">
        <v>95</v>
      </c>
      <c r="B91" s="37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20"/>
      <c r="R91" s="120"/>
      <c r="S91" s="120"/>
      <c r="T91" s="120"/>
      <c r="U91" s="120"/>
      <c r="V91" s="120"/>
      <c r="W91" s="120"/>
      <c r="X91" s="120"/>
      <c r="Y91" s="120"/>
      <c r="Z91" s="120"/>
      <c r="AA91" s="120"/>
    </row>
    <row r="92" spans="1:33" s="116" customFormat="1" x14ac:dyDescent="0.25">
      <c r="A92" s="36" t="s">
        <v>96</v>
      </c>
      <c r="B92" s="37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0"/>
    </row>
    <row r="93" spans="1:33" s="66" customFormat="1" ht="45" x14ac:dyDescent="0.25">
      <c r="A93" s="65" t="s">
        <v>99</v>
      </c>
      <c r="B93" s="117">
        <f t="shared" ref="B93:AA93" si="11">+SUM(B94:B95)</f>
        <v>0</v>
      </c>
      <c r="C93" s="117">
        <f t="shared" si="11"/>
        <v>0</v>
      </c>
      <c r="D93" s="117">
        <f t="shared" si="11"/>
        <v>0</v>
      </c>
      <c r="E93" s="117">
        <f t="shared" si="11"/>
        <v>0</v>
      </c>
      <c r="F93" s="117">
        <f t="shared" si="11"/>
        <v>0</v>
      </c>
      <c r="G93" s="117">
        <f t="shared" si="11"/>
        <v>0</v>
      </c>
      <c r="H93" s="117">
        <f t="shared" si="11"/>
        <v>0</v>
      </c>
      <c r="I93" s="117">
        <f t="shared" si="11"/>
        <v>0</v>
      </c>
      <c r="J93" s="117">
        <f t="shared" si="11"/>
        <v>0</v>
      </c>
      <c r="K93" s="117">
        <f t="shared" si="11"/>
        <v>0</v>
      </c>
      <c r="L93" s="117">
        <f t="shared" si="11"/>
        <v>0</v>
      </c>
      <c r="M93" s="117">
        <f t="shared" si="11"/>
        <v>0</v>
      </c>
      <c r="N93" s="117">
        <f t="shared" si="11"/>
        <v>0</v>
      </c>
      <c r="O93" s="117">
        <f t="shared" si="11"/>
        <v>0</v>
      </c>
      <c r="P93" s="117">
        <f t="shared" si="11"/>
        <v>0</v>
      </c>
      <c r="Q93" s="117">
        <f t="shared" si="11"/>
        <v>0</v>
      </c>
      <c r="R93" s="117">
        <f t="shared" si="11"/>
        <v>0</v>
      </c>
      <c r="S93" s="117">
        <f t="shared" si="11"/>
        <v>0</v>
      </c>
      <c r="T93" s="117">
        <f t="shared" si="11"/>
        <v>0</v>
      </c>
      <c r="U93" s="117">
        <f t="shared" si="11"/>
        <v>0</v>
      </c>
      <c r="V93" s="117">
        <f t="shared" si="11"/>
        <v>0</v>
      </c>
      <c r="W93" s="117">
        <f t="shared" si="11"/>
        <v>0</v>
      </c>
      <c r="X93" s="117">
        <f t="shared" si="11"/>
        <v>0</v>
      </c>
      <c r="Y93" s="117">
        <f t="shared" si="11"/>
        <v>0</v>
      </c>
      <c r="Z93" s="117">
        <f t="shared" si="11"/>
        <v>0</v>
      </c>
      <c r="AA93" s="117">
        <f t="shared" si="11"/>
        <v>0</v>
      </c>
      <c r="AB93" s="116"/>
      <c r="AC93" s="116"/>
      <c r="AD93" s="116"/>
      <c r="AE93" s="116"/>
      <c r="AF93" s="116"/>
      <c r="AG93" s="116"/>
    </row>
    <row r="94" spans="1:33" s="116" customFormat="1" x14ac:dyDescent="0.25">
      <c r="A94" s="36" t="s">
        <v>94</v>
      </c>
      <c r="B94" s="37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0"/>
      <c r="Q94" s="120"/>
      <c r="R94" s="120"/>
      <c r="S94" s="120"/>
      <c r="T94" s="120"/>
      <c r="U94" s="120"/>
      <c r="V94" s="120"/>
      <c r="W94" s="120"/>
      <c r="X94" s="120"/>
      <c r="Y94" s="120"/>
      <c r="Z94" s="120"/>
      <c r="AA94" s="120"/>
    </row>
    <row r="95" spans="1:33" s="116" customFormat="1" x14ac:dyDescent="0.25">
      <c r="A95" s="36" t="s">
        <v>95</v>
      </c>
      <c r="B95" s="37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</row>
    <row r="96" spans="1:33" s="66" customFormat="1" x14ac:dyDescent="0.25">
      <c r="AB96" s="116"/>
      <c r="AC96" s="116"/>
      <c r="AD96" s="116"/>
      <c r="AE96" s="116"/>
      <c r="AF96" s="116"/>
      <c r="AG96" s="116"/>
    </row>
    <row r="97" spans="1:33" s="66" customFormat="1" x14ac:dyDescent="0.25">
      <c r="A97" s="67" t="s">
        <v>47</v>
      </c>
      <c r="B97" s="97">
        <f t="shared" ref="B97:AA97" si="12">+B78+B90</f>
        <v>0</v>
      </c>
      <c r="C97" s="97">
        <f t="shared" si="12"/>
        <v>0</v>
      </c>
      <c r="D97" s="97">
        <f t="shared" si="12"/>
        <v>0</v>
      </c>
      <c r="E97" s="97">
        <f t="shared" si="12"/>
        <v>0</v>
      </c>
      <c r="F97" s="97">
        <f t="shared" si="12"/>
        <v>0</v>
      </c>
      <c r="G97" s="97">
        <f t="shared" si="12"/>
        <v>0</v>
      </c>
      <c r="H97" s="97">
        <f t="shared" si="12"/>
        <v>0</v>
      </c>
      <c r="I97" s="97">
        <f t="shared" si="12"/>
        <v>0</v>
      </c>
      <c r="J97" s="97">
        <f t="shared" si="12"/>
        <v>0</v>
      </c>
      <c r="K97" s="97">
        <f t="shared" si="12"/>
        <v>0</v>
      </c>
      <c r="L97" s="97">
        <f t="shared" si="12"/>
        <v>0</v>
      </c>
      <c r="M97" s="97">
        <f t="shared" si="12"/>
        <v>0</v>
      </c>
      <c r="N97" s="97">
        <f t="shared" si="12"/>
        <v>0</v>
      </c>
      <c r="O97" s="97">
        <f t="shared" si="12"/>
        <v>0</v>
      </c>
      <c r="P97" s="97">
        <f t="shared" si="12"/>
        <v>0</v>
      </c>
      <c r="Q97" s="97">
        <f t="shared" si="12"/>
        <v>0</v>
      </c>
      <c r="R97" s="97">
        <f t="shared" si="12"/>
        <v>0</v>
      </c>
      <c r="S97" s="97">
        <f t="shared" si="12"/>
        <v>0</v>
      </c>
      <c r="T97" s="97">
        <f t="shared" si="12"/>
        <v>0</v>
      </c>
      <c r="U97" s="97">
        <f t="shared" si="12"/>
        <v>0</v>
      </c>
      <c r="V97" s="97">
        <f t="shared" si="12"/>
        <v>0</v>
      </c>
      <c r="W97" s="97">
        <f t="shared" si="12"/>
        <v>0</v>
      </c>
      <c r="X97" s="97">
        <f t="shared" si="12"/>
        <v>0</v>
      </c>
      <c r="Y97" s="97">
        <f t="shared" si="12"/>
        <v>0</v>
      </c>
      <c r="Z97" s="97">
        <f t="shared" si="12"/>
        <v>0</v>
      </c>
      <c r="AA97" s="97">
        <f t="shared" si="12"/>
        <v>0</v>
      </c>
      <c r="AB97" s="116"/>
      <c r="AC97" s="116"/>
      <c r="AD97" s="116"/>
      <c r="AE97" s="116"/>
      <c r="AF97" s="116"/>
      <c r="AG97" s="116"/>
    </row>
    <row r="98" spans="1:33" s="66" customFormat="1" x14ac:dyDescent="0.25">
      <c r="A98" s="67" t="s">
        <v>51</v>
      </c>
      <c r="B98" s="97">
        <f t="shared" ref="B98:AA98" si="13">+B85+B93</f>
        <v>0</v>
      </c>
      <c r="C98" s="97">
        <f t="shared" si="13"/>
        <v>0</v>
      </c>
      <c r="D98" s="97">
        <f t="shared" si="13"/>
        <v>0</v>
      </c>
      <c r="E98" s="97">
        <f t="shared" si="13"/>
        <v>0</v>
      </c>
      <c r="F98" s="97">
        <f t="shared" si="13"/>
        <v>0</v>
      </c>
      <c r="G98" s="97">
        <f t="shared" si="13"/>
        <v>0</v>
      </c>
      <c r="H98" s="97">
        <f t="shared" si="13"/>
        <v>0</v>
      </c>
      <c r="I98" s="97">
        <f t="shared" si="13"/>
        <v>0</v>
      </c>
      <c r="J98" s="97">
        <f t="shared" si="13"/>
        <v>0</v>
      </c>
      <c r="K98" s="97">
        <f t="shared" si="13"/>
        <v>0</v>
      </c>
      <c r="L98" s="97">
        <f t="shared" si="13"/>
        <v>0</v>
      </c>
      <c r="M98" s="97">
        <f t="shared" si="13"/>
        <v>0</v>
      </c>
      <c r="N98" s="97">
        <f t="shared" si="13"/>
        <v>0</v>
      </c>
      <c r="O98" s="97">
        <f t="shared" si="13"/>
        <v>0</v>
      </c>
      <c r="P98" s="97">
        <f t="shared" si="13"/>
        <v>0</v>
      </c>
      <c r="Q98" s="97">
        <f t="shared" si="13"/>
        <v>0</v>
      </c>
      <c r="R98" s="97">
        <f t="shared" si="13"/>
        <v>0</v>
      </c>
      <c r="S98" s="97">
        <f t="shared" si="13"/>
        <v>0</v>
      </c>
      <c r="T98" s="97">
        <f t="shared" si="13"/>
        <v>0</v>
      </c>
      <c r="U98" s="97">
        <f t="shared" si="13"/>
        <v>0</v>
      </c>
      <c r="V98" s="97">
        <f t="shared" si="13"/>
        <v>0</v>
      </c>
      <c r="W98" s="97">
        <f t="shared" si="13"/>
        <v>0</v>
      </c>
      <c r="X98" s="97">
        <f t="shared" si="13"/>
        <v>0</v>
      </c>
      <c r="Y98" s="97">
        <f t="shared" si="13"/>
        <v>0</v>
      </c>
      <c r="Z98" s="97">
        <f t="shared" si="13"/>
        <v>0</v>
      </c>
      <c r="AA98" s="97">
        <f t="shared" si="13"/>
        <v>0</v>
      </c>
      <c r="AB98" s="116"/>
      <c r="AC98" s="116"/>
      <c r="AD98" s="116"/>
      <c r="AE98" s="116"/>
      <c r="AF98" s="116"/>
      <c r="AG98" s="116"/>
    </row>
    <row r="99" spans="1:33" s="66" customFormat="1" x14ac:dyDescent="0.25">
      <c r="A99" s="67" t="s">
        <v>103</v>
      </c>
      <c r="B99" s="111">
        <f>+SUM(B97:B98)</f>
        <v>0</v>
      </c>
      <c r="C99" s="111">
        <f t="shared" ref="C99:AA99" si="14">+SUM(C97:C98)</f>
        <v>0</v>
      </c>
      <c r="D99" s="111">
        <f t="shared" si="14"/>
        <v>0</v>
      </c>
      <c r="E99" s="111">
        <f t="shared" si="14"/>
        <v>0</v>
      </c>
      <c r="F99" s="111">
        <f t="shared" si="14"/>
        <v>0</v>
      </c>
      <c r="G99" s="111">
        <f t="shared" si="14"/>
        <v>0</v>
      </c>
      <c r="H99" s="111">
        <f t="shared" si="14"/>
        <v>0</v>
      </c>
      <c r="I99" s="111">
        <f t="shared" si="14"/>
        <v>0</v>
      </c>
      <c r="J99" s="111">
        <f t="shared" si="14"/>
        <v>0</v>
      </c>
      <c r="K99" s="111">
        <f t="shared" si="14"/>
        <v>0</v>
      </c>
      <c r="L99" s="111">
        <f t="shared" si="14"/>
        <v>0</v>
      </c>
      <c r="M99" s="111">
        <f t="shared" si="14"/>
        <v>0</v>
      </c>
      <c r="N99" s="111">
        <f t="shared" si="14"/>
        <v>0</v>
      </c>
      <c r="O99" s="111">
        <f t="shared" si="14"/>
        <v>0</v>
      </c>
      <c r="P99" s="111">
        <f t="shared" si="14"/>
        <v>0</v>
      </c>
      <c r="Q99" s="111">
        <f t="shared" si="14"/>
        <v>0</v>
      </c>
      <c r="R99" s="111">
        <f t="shared" si="14"/>
        <v>0</v>
      </c>
      <c r="S99" s="111">
        <f t="shared" si="14"/>
        <v>0</v>
      </c>
      <c r="T99" s="111">
        <f t="shared" si="14"/>
        <v>0</v>
      </c>
      <c r="U99" s="111">
        <f t="shared" si="14"/>
        <v>0</v>
      </c>
      <c r="V99" s="111">
        <f t="shared" si="14"/>
        <v>0</v>
      </c>
      <c r="W99" s="111">
        <f t="shared" si="14"/>
        <v>0</v>
      </c>
      <c r="X99" s="111">
        <f t="shared" si="14"/>
        <v>0</v>
      </c>
      <c r="Y99" s="111">
        <f t="shared" si="14"/>
        <v>0</v>
      </c>
      <c r="Z99" s="111">
        <f t="shared" si="14"/>
        <v>0</v>
      </c>
      <c r="AA99" s="111">
        <f t="shared" si="14"/>
        <v>0</v>
      </c>
      <c r="AB99" s="116"/>
      <c r="AC99" s="116"/>
      <c r="AD99" s="116"/>
      <c r="AE99" s="116"/>
      <c r="AF99" s="116"/>
      <c r="AG99" s="116"/>
    </row>
    <row r="100" spans="1:33" x14ac:dyDescent="0.25">
      <c r="O100" s="66"/>
    </row>
    <row r="101" spans="1:33" x14ac:dyDescent="0.25">
      <c r="A101" s="63" t="s">
        <v>0</v>
      </c>
      <c r="B101" s="111">
        <f>NPV(10%,B99:AA99)</f>
        <v>0</v>
      </c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</row>
    <row r="102" spans="1:33" x14ac:dyDescent="0.25">
      <c r="A102" s="63" t="s">
        <v>1</v>
      </c>
      <c r="B102" s="119" t="e">
        <f>IRR(B99:AA99)</f>
        <v>#NUM!</v>
      </c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</row>
    <row r="103" spans="1:33" x14ac:dyDescent="0.25">
      <c r="A103" s="63" t="s">
        <v>26</v>
      </c>
      <c r="B103" s="113" t="e">
        <f>-B99/AVERAGE(C99:AA99)</f>
        <v>#DIV/0!</v>
      </c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</row>
    <row r="106" spans="1:33" x14ac:dyDescent="0.25">
      <c r="O106" s="66"/>
    </row>
    <row r="107" spans="1:33" s="100" customFormat="1" x14ac:dyDescent="0.25">
      <c r="B107" s="99"/>
    </row>
    <row r="108" spans="1:33" s="70" customFormat="1" x14ac:dyDescent="0.25">
      <c r="A108" s="101" t="s">
        <v>75</v>
      </c>
      <c r="B108" s="72"/>
      <c r="C108" s="72"/>
      <c r="D108" s="72"/>
      <c r="E108" s="72"/>
      <c r="F108" s="72"/>
      <c r="G108" s="72"/>
      <c r="H108" s="72"/>
      <c r="I108" s="72"/>
    </row>
    <row r="109" spans="1:33" s="39" customFormat="1" x14ac:dyDescent="0.25"/>
    <row r="110" spans="1:33" s="39" customFormat="1" x14ac:dyDescent="0.25"/>
    <row r="111" spans="1:33" s="39" customFormat="1" x14ac:dyDescent="0.25"/>
    <row r="112" spans="1:33" s="39" customFormat="1" x14ac:dyDescent="0.25"/>
    <row r="113" s="39" customFormat="1" x14ac:dyDescent="0.25"/>
    <row r="114" s="39" customFormat="1" x14ac:dyDescent="0.25"/>
    <row r="115" s="39" customFormat="1" x14ac:dyDescent="0.25"/>
    <row r="116" s="39" customFormat="1" x14ac:dyDescent="0.25"/>
    <row r="117" s="39" customFormat="1" x14ac:dyDescent="0.25"/>
  </sheetData>
  <sheetProtection password="AC1E" sheet="1" objects="1" scenarios="1" insertColumns="0" insertRows="0"/>
  <dataConsolidate/>
  <mergeCells count="6">
    <mergeCell ref="B76:L76"/>
    <mergeCell ref="B6:H6"/>
    <mergeCell ref="B16:AA16"/>
    <mergeCell ref="B42:M42"/>
    <mergeCell ref="B51:N51"/>
    <mergeCell ref="B57:M57"/>
  </mergeCells>
  <pageMargins left="0.7" right="0.7" top="0.75" bottom="0.75" header="0.3" footer="0.3"/>
  <pageSetup paperSize="9" scale="48" orientation="landscape" r:id="rId1"/>
  <rowBreaks count="1" manualBreakCount="1">
    <brk id="65" max="12" man="1"/>
  </rowBreaks>
  <colBreaks count="1" manualBreakCount="1">
    <brk id="13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'Pliego tarifario UTE vigente'!$B$6:$B$13</xm:f>
          </x14:formula1>
          <xm:sqref>B37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7"/>
  <sheetViews>
    <sheetView showGridLines="0" topLeftCell="A28" zoomScale="80" zoomScaleNormal="80" zoomScaleSheetLayoutView="80" workbookViewId="0">
      <selection activeCell="B42" sqref="B42:M42"/>
    </sheetView>
  </sheetViews>
  <sheetFormatPr baseColWidth="10" defaultColWidth="9.140625" defaultRowHeight="15" x14ac:dyDescent="0.25"/>
  <cols>
    <col min="1" max="1" width="62.42578125" style="41" customWidth="1"/>
    <col min="2" max="2" width="19.7109375" style="41" customWidth="1"/>
    <col min="3" max="3" width="18" style="41" customWidth="1"/>
    <col min="4" max="4" width="13.140625" style="41" customWidth="1"/>
    <col min="5" max="12" width="10.7109375" style="41" customWidth="1"/>
    <col min="13" max="13" width="16.140625" style="41" customWidth="1"/>
    <col min="14" max="17" width="10.7109375" style="41" customWidth="1"/>
    <col min="18" max="18" width="15.28515625" style="41" customWidth="1"/>
    <col min="19" max="27" width="10.28515625" style="41" bestFit="1" customWidth="1"/>
    <col min="28" max="16384" width="9.140625" style="41"/>
  </cols>
  <sheetData>
    <row r="1" spans="1:27" ht="18.75" x14ac:dyDescent="0.3">
      <c r="A1" s="38" t="s">
        <v>67</v>
      </c>
    </row>
    <row r="3" spans="1:27" x14ac:dyDescent="0.25">
      <c r="A3" s="39" t="s">
        <v>28</v>
      </c>
    </row>
    <row r="4" spans="1:27" x14ac:dyDescent="0.25">
      <c r="A4" s="91" t="s">
        <v>76</v>
      </c>
    </row>
    <row r="5" spans="1:27" x14ac:dyDescent="0.25">
      <c r="A5" s="81"/>
    </row>
    <row r="6" spans="1:27" ht="15.75" x14ac:dyDescent="0.25">
      <c r="A6" s="40" t="s">
        <v>65</v>
      </c>
      <c r="B6" s="151"/>
      <c r="C6" s="151"/>
      <c r="D6" s="151"/>
      <c r="E6" s="151"/>
      <c r="F6" s="151"/>
      <c r="G6" s="151"/>
      <c r="H6" s="151"/>
    </row>
    <row r="7" spans="1:27" x14ac:dyDescent="0.25">
      <c r="A7" s="81"/>
    </row>
    <row r="8" spans="1:27" ht="18" customHeight="1" x14ac:dyDescent="0.25">
      <c r="A8" s="41" t="s">
        <v>140</v>
      </c>
      <c r="B8" s="98"/>
      <c r="C8" s="39" t="s">
        <v>125</v>
      </c>
    </row>
    <row r="9" spans="1:27" ht="18" customHeight="1" x14ac:dyDescent="0.25">
      <c r="A9" s="41" t="s">
        <v>142</v>
      </c>
      <c r="B9" s="104">
        <v>25</v>
      </c>
      <c r="C9" s="39" t="s">
        <v>126</v>
      </c>
      <c r="F9" s="56"/>
    </row>
    <row r="10" spans="1:27" ht="18" customHeight="1" x14ac:dyDescent="0.25">
      <c r="F10" s="56"/>
    </row>
    <row r="11" spans="1:27" s="83" customFormat="1" ht="15.75" x14ac:dyDescent="0.25">
      <c r="A11" s="42" t="s">
        <v>27</v>
      </c>
    </row>
    <row r="13" spans="1:27" x14ac:dyDescent="0.25">
      <c r="A13" s="43" t="s">
        <v>53</v>
      </c>
      <c r="B13" s="84"/>
      <c r="C13" s="84"/>
      <c r="D13" s="84"/>
      <c r="E13" s="84"/>
      <c r="F13" s="84"/>
      <c r="G13" s="84"/>
      <c r="H13" s="84"/>
    </row>
    <row r="14" spans="1:27" x14ac:dyDescent="0.25">
      <c r="A14" s="39"/>
      <c r="B14" s="84"/>
      <c r="C14" s="84"/>
      <c r="D14" s="84"/>
      <c r="E14" s="84"/>
      <c r="F14" s="84"/>
      <c r="G14" s="84"/>
      <c r="H14" s="84"/>
    </row>
    <row r="15" spans="1:27" x14ac:dyDescent="0.25">
      <c r="A15" s="39"/>
      <c r="C15" s="84"/>
      <c r="D15" s="84"/>
      <c r="E15" s="84"/>
      <c r="F15" s="84"/>
      <c r="G15" s="84"/>
    </row>
    <row r="16" spans="1:27" x14ac:dyDescent="0.25">
      <c r="A16" s="39"/>
      <c r="B16" s="156" t="s">
        <v>52</v>
      </c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</row>
    <row r="17" spans="1:32" x14ac:dyDescent="0.25">
      <c r="A17" s="39"/>
      <c r="B17" s="41">
        <v>0</v>
      </c>
      <c r="C17" s="84">
        <f>+IF(B17&lt;$B$9,B17+1,"")</f>
        <v>1</v>
      </c>
      <c r="D17" s="84">
        <f t="shared" ref="D17:AA17" si="0">+IF(C17&lt;$B$9,C17+1,"")</f>
        <v>2</v>
      </c>
      <c r="E17" s="84">
        <f t="shared" si="0"/>
        <v>3</v>
      </c>
      <c r="F17" s="84">
        <f t="shared" si="0"/>
        <v>4</v>
      </c>
      <c r="G17" s="84">
        <f t="shared" si="0"/>
        <v>5</v>
      </c>
      <c r="H17" s="84">
        <f t="shared" si="0"/>
        <v>6</v>
      </c>
      <c r="I17" s="84">
        <f t="shared" si="0"/>
        <v>7</v>
      </c>
      <c r="J17" s="84">
        <f t="shared" si="0"/>
        <v>8</v>
      </c>
      <c r="K17" s="84">
        <f t="shared" si="0"/>
        <v>9</v>
      </c>
      <c r="L17" s="84">
        <f t="shared" si="0"/>
        <v>10</v>
      </c>
      <c r="M17" s="84">
        <f t="shared" si="0"/>
        <v>11</v>
      </c>
      <c r="N17" s="84">
        <f t="shared" si="0"/>
        <v>12</v>
      </c>
      <c r="O17" s="84">
        <f t="shared" si="0"/>
        <v>13</v>
      </c>
      <c r="P17" s="84">
        <f t="shared" si="0"/>
        <v>14</v>
      </c>
      <c r="Q17" s="84">
        <f t="shared" si="0"/>
        <v>15</v>
      </c>
      <c r="R17" s="84">
        <f t="shared" si="0"/>
        <v>16</v>
      </c>
      <c r="S17" s="84">
        <f t="shared" si="0"/>
        <v>17</v>
      </c>
      <c r="T17" s="84">
        <f t="shared" si="0"/>
        <v>18</v>
      </c>
      <c r="U17" s="84">
        <f t="shared" si="0"/>
        <v>19</v>
      </c>
      <c r="V17" s="84">
        <f t="shared" si="0"/>
        <v>20</v>
      </c>
      <c r="W17" s="84">
        <f t="shared" si="0"/>
        <v>21</v>
      </c>
      <c r="X17" s="84">
        <f t="shared" si="0"/>
        <v>22</v>
      </c>
      <c r="Y17" s="84">
        <f t="shared" si="0"/>
        <v>23</v>
      </c>
      <c r="Z17" s="84">
        <f t="shared" si="0"/>
        <v>24</v>
      </c>
      <c r="AA17" s="84">
        <f t="shared" si="0"/>
        <v>25</v>
      </c>
      <c r="AB17" s="32"/>
      <c r="AC17" s="32"/>
      <c r="AD17" s="32"/>
      <c r="AE17" s="32"/>
      <c r="AF17" s="32"/>
    </row>
    <row r="18" spans="1:32" x14ac:dyDescent="0.25">
      <c r="A18" s="41" t="s">
        <v>145</v>
      </c>
      <c r="B18" s="108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32"/>
      <c r="AC18" s="32"/>
      <c r="AD18" s="32"/>
      <c r="AE18" s="32"/>
      <c r="AF18" s="32"/>
    </row>
    <row r="19" spans="1:32" x14ac:dyDescent="0.25">
      <c r="A19" s="41" t="s">
        <v>146</v>
      </c>
      <c r="B19" s="108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32"/>
      <c r="AC19" s="32"/>
      <c r="AD19" s="32"/>
      <c r="AE19" s="32"/>
      <c r="AF19" s="32"/>
    </row>
    <row r="20" spans="1:32" x14ac:dyDescent="0.25">
      <c r="A20" s="41" t="s">
        <v>147</v>
      </c>
      <c r="B20" s="109"/>
      <c r="C20" s="97">
        <f>+C18-C19</f>
        <v>0</v>
      </c>
      <c r="D20" s="97">
        <f t="shared" ref="D20:AA20" si="1">+D18-D19</f>
        <v>0</v>
      </c>
      <c r="E20" s="97">
        <f t="shared" si="1"/>
        <v>0</v>
      </c>
      <c r="F20" s="97">
        <f t="shared" si="1"/>
        <v>0</v>
      </c>
      <c r="G20" s="97">
        <f t="shared" si="1"/>
        <v>0</v>
      </c>
      <c r="H20" s="97">
        <f t="shared" si="1"/>
        <v>0</v>
      </c>
      <c r="I20" s="97">
        <f t="shared" si="1"/>
        <v>0</v>
      </c>
      <c r="J20" s="97">
        <f t="shared" si="1"/>
        <v>0</v>
      </c>
      <c r="K20" s="97">
        <f t="shared" si="1"/>
        <v>0</v>
      </c>
      <c r="L20" s="97">
        <f t="shared" si="1"/>
        <v>0</v>
      </c>
      <c r="M20" s="97">
        <f t="shared" si="1"/>
        <v>0</v>
      </c>
      <c r="N20" s="97">
        <f t="shared" si="1"/>
        <v>0</v>
      </c>
      <c r="O20" s="97">
        <f t="shared" si="1"/>
        <v>0</v>
      </c>
      <c r="P20" s="97">
        <f t="shared" si="1"/>
        <v>0</v>
      </c>
      <c r="Q20" s="97">
        <f t="shared" si="1"/>
        <v>0</v>
      </c>
      <c r="R20" s="97">
        <f t="shared" si="1"/>
        <v>0</v>
      </c>
      <c r="S20" s="97">
        <f t="shared" si="1"/>
        <v>0</v>
      </c>
      <c r="T20" s="97">
        <f t="shared" si="1"/>
        <v>0</v>
      </c>
      <c r="U20" s="97">
        <f t="shared" si="1"/>
        <v>0</v>
      </c>
      <c r="V20" s="97">
        <f t="shared" si="1"/>
        <v>0</v>
      </c>
      <c r="W20" s="97">
        <f t="shared" si="1"/>
        <v>0</v>
      </c>
      <c r="X20" s="97">
        <f t="shared" si="1"/>
        <v>0</v>
      </c>
      <c r="Y20" s="97">
        <f t="shared" si="1"/>
        <v>0</v>
      </c>
      <c r="Z20" s="97">
        <f t="shared" si="1"/>
        <v>0</v>
      </c>
      <c r="AA20" s="97">
        <f t="shared" si="1"/>
        <v>0</v>
      </c>
      <c r="AB20" s="32"/>
      <c r="AC20" s="32"/>
      <c r="AD20" s="32"/>
      <c r="AE20" s="32"/>
      <c r="AF20" s="32"/>
    </row>
    <row r="23" spans="1:32" x14ac:dyDescent="0.25">
      <c r="A23" s="43" t="s">
        <v>127</v>
      </c>
    </row>
    <row r="24" spans="1:32" x14ac:dyDescent="0.25">
      <c r="A24" s="43"/>
    </row>
    <row r="25" spans="1:32" x14ac:dyDescent="0.25">
      <c r="A25" s="121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</row>
    <row r="26" spans="1:32" x14ac:dyDescent="0.25">
      <c r="A26" s="121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</row>
    <row r="27" spans="1:32" x14ac:dyDescent="0.25">
      <c r="A27" s="12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</row>
    <row r="28" spans="1:32" x14ac:dyDescent="0.2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</row>
    <row r="29" spans="1:32" x14ac:dyDescent="0.2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</row>
    <row r="30" spans="1:32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</row>
    <row r="31" spans="1:32" x14ac:dyDescent="0.2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</row>
    <row r="32" spans="1:32" x14ac:dyDescent="0.2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</row>
    <row r="33" spans="1:32" x14ac:dyDescent="0.2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</row>
    <row r="34" spans="1:32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</row>
    <row r="35" spans="1:32" s="83" customFormat="1" ht="18" customHeight="1" x14ac:dyDescent="0.25">
      <c r="A35" s="44" t="s">
        <v>66</v>
      </c>
      <c r="F35" s="85"/>
    </row>
    <row r="36" spans="1:32" ht="8.25" customHeight="1" x14ac:dyDescent="0.25">
      <c r="A36" s="45"/>
      <c r="F36" s="82"/>
    </row>
    <row r="37" spans="1:32" ht="18" customHeight="1" x14ac:dyDescent="0.25">
      <c r="A37" s="41" t="s">
        <v>72</v>
      </c>
      <c r="B37" s="107" t="s">
        <v>82</v>
      </c>
      <c r="C37" s="39" t="s">
        <v>93</v>
      </c>
    </row>
    <row r="38" spans="1:32" ht="18" customHeight="1" x14ac:dyDescent="0.25">
      <c r="A38" s="41" t="s">
        <v>131</v>
      </c>
      <c r="B38" s="118"/>
      <c r="C38" s="39" t="s">
        <v>91</v>
      </c>
    </row>
    <row r="39" spans="1:32" ht="18" customHeight="1" x14ac:dyDescent="0.25">
      <c r="C39" s="39"/>
    </row>
    <row r="40" spans="1:32" ht="18" customHeight="1" x14ac:dyDescent="0.25">
      <c r="A40" s="39" t="s">
        <v>90</v>
      </c>
      <c r="F40" s="82"/>
    </row>
    <row r="41" spans="1:32" ht="10.5" customHeight="1" x14ac:dyDescent="0.25">
      <c r="A41" s="39"/>
      <c r="F41" s="82"/>
    </row>
    <row r="42" spans="1:32" ht="33.75" customHeight="1" x14ac:dyDescent="0.25">
      <c r="A42" s="45" t="s">
        <v>56</v>
      </c>
      <c r="B42" s="152" t="s">
        <v>118</v>
      </c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52"/>
      <c r="O42" s="52"/>
      <c r="P42" s="52"/>
      <c r="Q42" s="52"/>
      <c r="R42" s="52"/>
    </row>
    <row r="43" spans="1:32" x14ac:dyDescent="0.25">
      <c r="B43" s="86"/>
      <c r="C43" s="86"/>
      <c r="D43" s="86"/>
      <c r="E43" s="86"/>
      <c r="F43" s="86"/>
    </row>
    <row r="44" spans="1:32" x14ac:dyDescent="0.25">
      <c r="A44" s="88" t="s">
        <v>77</v>
      </c>
      <c r="B44" s="86"/>
      <c r="C44" s="86"/>
      <c r="D44" s="86"/>
      <c r="E44" s="86"/>
      <c r="F44" s="86"/>
    </row>
    <row r="45" spans="1:32" s="88" customFormat="1" ht="28.5" customHeight="1" x14ac:dyDescent="0.25">
      <c r="A45" s="87"/>
      <c r="B45" s="46" t="s">
        <v>62</v>
      </c>
      <c r="C45" s="46" t="s">
        <v>88</v>
      </c>
      <c r="D45" s="46" t="s">
        <v>63</v>
      </c>
      <c r="E45" s="123"/>
      <c r="F45" s="123"/>
      <c r="G45" s="123"/>
      <c r="H45" s="123"/>
      <c r="I45" s="123"/>
      <c r="J45" s="123"/>
      <c r="K45" s="123"/>
      <c r="L45" s="123"/>
      <c r="M45" s="123"/>
      <c r="N45" s="123"/>
    </row>
    <row r="46" spans="1:32" ht="18" customHeight="1" x14ac:dyDescent="0.25">
      <c r="A46" s="48" t="s">
        <v>70</v>
      </c>
      <c r="B46" s="33"/>
      <c r="C46" s="103">
        <f>+LOOKUP($B$37,'Pliego tarifario UTE vigente'!$B$6:$B$13,'Pliego tarifario UTE vigente'!$C$6:$C$13)</f>
        <v>1.37</v>
      </c>
      <c r="D46" s="49">
        <f>+B46*C46</f>
        <v>0</v>
      </c>
      <c r="E46" s="32"/>
      <c r="F46" s="124"/>
      <c r="G46" s="32"/>
      <c r="H46" s="32"/>
      <c r="I46" s="32"/>
      <c r="J46" s="32"/>
      <c r="K46" s="32"/>
      <c r="L46" s="32"/>
      <c r="M46" s="32"/>
      <c r="N46" s="32"/>
    </row>
    <row r="47" spans="1:32" x14ac:dyDescent="0.25">
      <c r="A47" s="48" t="s">
        <v>4</v>
      </c>
      <c r="B47" s="33"/>
      <c r="C47" s="103">
        <f>+LOOKUP($B$37,'Pliego tarifario UTE vigente'!$B$6:$B$13,'Pliego tarifario UTE vigente'!$D$6:$D$13)</f>
        <v>2.87</v>
      </c>
      <c r="D47" s="49">
        <f t="shared" ref="D47:D48" si="2">+B47*C47</f>
        <v>0</v>
      </c>
      <c r="E47" s="32"/>
      <c r="F47" s="124"/>
      <c r="G47" s="32"/>
      <c r="H47" s="32"/>
      <c r="I47" s="32"/>
      <c r="J47" s="32"/>
      <c r="K47" s="32"/>
      <c r="L47" s="32"/>
      <c r="M47" s="32"/>
      <c r="N47" s="32"/>
    </row>
    <row r="48" spans="1:32" x14ac:dyDescent="0.25">
      <c r="A48" s="48" t="s">
        <v>3</v>
      </c>
      <c r="B48" s="33"/>
      <c r="C48" s="103">
        <f>+LOOKUP($B$37,'Pliego tarifario UTE vigente'!$B$6:$B$13,'Pliego tarifario UTE vigente'!$E$6:$E$13)</f>
        <v>4.9009999999999998</v>
      </c>
      <c r="D48" s="49">
        <f t="shared" si="2"/>
        <v>0</v>
      </c>
      <c r="E48" s="32"/>
      <c r="F48" s="124"/>
      <c r="G48" s="32"/>
      <c r="H48" s="32"/>
      <c r="I48" s="32"/>
      <c r="J48" s="32"/>
      <c r="K48" s="32"/>
      <c r="L48" s="32"/>
      <c r="M48" s="32"/>
      <c r="N48" s="32"/>
    </row>
    <row r="49" spans="1:18" ht="45" x14ac:dyDescent="0.25">
      <c r="A49" s="48"/>
      <c r="B49" s="50" t="s">
        <v>54</v>
      </c>
      <c r="C49" s="93" t="e">
        <f>+SUMPRODUCT(B46:B48,C46:C48)/SUM(B46:B48)</f>
        <v>#DIV/0!</v>
      </c>
      <c r="D49" s="49">
        <f>+SUM(D46:D48)</f>
        <v>0</v>
      </c>
      <c r="E49" s="32"/>
      <c r="F49" s="32"/>
      <c r="G49" s="32"/>
      <c r="H49" s="32"/>
      <c r="I49" s="32"/>
      <c r="J49" s="32"/>
      <c r="K49" s="32"/>
      <c r="L49" s="32"/>
      <c r="M49" s="32"/>
      <c r="N49" s="32"/>
    </row>
    <row r="51" spans="1:18" x14ac:dyDescent="0.25">
      <c r="B51" s="153" t="s">
        <v>60</v>
      </c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5"/>
    </row>
    <row r="52" spans="1:18" x14ac:dyDescent="0.25">
      <c r="B52" s="51">
        <v>41640</v>
      </c>
      <c r="C52" s="51">
        <v>41671</v>
      </c>
      <c r="D52" s="51">
        <v>41699</v>
      </c>
      <c r="E52" s="51">
        <v>41730</v>
      </c>
      <c r="F52" s="51">
        <v>41760</v>
      </c>
      <c r="G52" s="51">
        <v>41791</v>
      </c>
      <c r="H52" s="51">
        <v>41821</v>
      </c>
      <c r="I52" s="51">
        <v>41852</v>
      </c>
      <c r="J52" s="51">
        <v>41883</v>
      </c>
      <c r="K52" s="51">
        <v>41913</v>
      </c>
      <c r="L52" s="51">
        <v>41944</v>
      </c>
      <c r="M52" s="51">
        <v>41974</v>
      </c>
      <c r="N52" s="51" t="s">
        <v>61</v>
      </c>
    </row>
    <row r="53" spans="1:18" x14ac:dyDescent="0.25">
      <c r="A53" s="48" t="s">
        <v>70</v>
      </c>
      <c r="B53" s="92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54" t="e">
        <f>+AVERAGE(B53:M53)</f>
        <v>#DIV/0!</v>
      </c>
    </row>
    <row r="54" spans="1:18" x14ac:dyDescent="0.25">
      <c r="A54" s="48" t="s">
        <v>4</v>
      </c>
      <c r="B54" s="92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54" t="e">
        <f t="shared" ref="N54:N55" si="3">+AVERAGE(B54:M54)</f>
        <v>#DIV/0!</v>
      </c>
    </row>
    <row r="55" spans="1:18" x14ac:dyDescent="0.25">
      <c r="A55" s="48" t="s">
        <v>3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54" t="e">
        <f t="shared" si="3"/>
        <v>#DIV/0!</v>
      </c>
    </row>
    <row r="57" spans="1:18" ht="30.75" customHeight="1" x14ac:dyDescent="0.25">
      <c r="A57" s="45" t="s">
        <v>57</v>
      </c>
      <c r="B57" s="152" t="s">
        <v>58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52"/>
      <c r="O57" s="52"/>
      <c r="P57" s="89"/>
      <c r="Q57" s="52"/>
      <c r="R57" s="52"/>
    </row>
    <row r="58" spans="1:18" ht="6.75" customHeight="1" x14ac:dyDescent="0.25"/>
    <row r="59" spans="1:18" x14ac:dyDescent="0.25">
      <c r="A59" s="39"/>
      <c r="C59" s="47" t="s">
        <v>89</v>
      </c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</row>
    <row r="60" spans="1:18" x14ac:dyDescent="0.25">
      <c r="A60" s="48" t="s">
        <v>70</v>
      </c>
      <c r="B60" s="53" t="s">
        <v>6</v>
      </c>
      <c r="C60" s="34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</row>
    <row r="61" spans="1:18" ht="30" x14ac:dyDescent="0.25">
      <c r="A61" s="48" t="s">
        <v>4</v>
      </c>
      <c r="B61" s="110" t="s">
        <v>92</v>
      </c>
      <c r="C61" s="34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</row>
    <row r="62" spans="1:18" x14ac:dyDescent="0.25">
      <c r="A62" s="48" t="s">
        <v>3</v>
      </c>
      <c r="B62" s="53" t="s">
        <v>5</v>
      </c>
      <c r="C62" s="34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</row>
    <row r="63" spans="1:18" ht="45" x14ac:dyDescent="0.25">
      <c r="B63" s="50" t="s">
        <v>55</v>
      </c>
      <c r="C63" s="94" t="e">
        <f>+(C46*C60+C47*C61+C48*C62)/SUM(C60:C61)</f>
        <v>#DIV/0!</v>
      </c>
      <c r="D63" s="116"/>
      <c r="E63" s="32"/>
      <c r="F63" s="32"/>
      <c r="G63" s="32"/>
      <c r="H63" s="32"/>
      <c r="I63" s="32"/>
      <c r="J63" s="32"/>
      <c r="K63" s="32"/>
      <c r="L63" s="32"/>
      <c r="M63" s="32"/>
      <c r="N63" s="32"/>
    </row>
    <row r="66" spans="1:33" s="55" customFormat="1" ht="15.75" x14ac:dyDescent="0.25">
      <c r="A66" s="42" t="s">
        <v>30</v>
      </c>
    </row>
    <row r="67" spans="1:33" s="56" customFormat="1" ht="7.5" customHeight="1" x14ac:dyDescent="0.25">
      <c r="A67" s="39"/>
    </row>
    <row r="68" spans="1:33" s="56" customFormat="1" x14ac:dyDescent="0.25">
      <c r="A68" s="39" t="s">
        <v>149</v>
      </c>
    </row>
    <row r="69" spans="1:33" s="56" customFormat="1" ht="7.5" customHeight="1" x14ac:dyDescent="0.25">
      <c r="A69" s="39"/>
    </row>
    <row r="70" spans="1:33" s="56" customFormat="1" x14ac:dyDescent="0.25">
      <c r="A70" s="39" t="s">
        <v>59</v>
      </c>
    </row>
    <row r="71" spans="1:33" s="56" customFormat="1" ht="7.5" customHeight="1" x14ac:dyDescent="0.25">
      <c r="A71" s="39"/>
    </row>
    <row r="72" spans="1:33" s="56" customFormat="1" x14ac:dyDescent="0.25">
      <c r="A72" s="39" t="s">
        <v>64</v>
      </c>
    </row>
    <row r="73" spans="1:33" s="56" customFormat="1" ht="7.5" customHeight="1" x14ac:dyDescent="0.25">
      <c r="A73" s="39"/>
    </row>
    <row r="74" spans="1:33" x14ac:dyDescent="0.25">
      <c r="A74" s="39" t="s">
        <v>73</v>
      </c>
    </row>
    <row r="75" spans="1:33" x14ac:dyDescent="0.25">
      <c r="A75" s="39"/>
    </row>
    <row r="76" spans="1:33" ht="17.25" customHeight="1" x14ac:dyDescent="0.25">
      <c r="B76" s="150" t="s">
        <v>29</v>
      </c>
      <c r="C76" s="150"/>
      <c r="D76" s="150"/>
      <c r="E76" s="150"/>
      <c r="F76" s="150"/>
      <c r="G76" s="150"/>
      <c r="H76" s="150"/>
      <c r="I76" s="150"/>
      <c r="J76" s="150"/>
      <c r="K76" s="150"/>
      <c r="L76" s="150"/>
    </row>
    <row r="77" spans="1:33" s="57" customFormat="1" x14ac:dyDescent="0.25">
      <c r="B77" s="57">
        <v>0</v>
      </c>
      <c r="C77" s="84">
        <f>+IF(B77&lt;$B$9,B77+1,"")</f>
        <v>1</v>
      </c>
      <c r="D77" s="84">
        <f t="shared" ref="D77:AA77" si="4">+IF(C77&lt;$B$9,C77+1,"")</f>
        <v>2</v>
      </c>
      <c r="E77" s="84">
        <f t="shared" si="4"/>
        <v>3</v>
      </c>
      <c r="F77" s="84">
        <f t="shared" si="4"/>
        <v>4</v>
      </c>
      <c r="G77" s="84">
        <f t="shared" si="4"/>
        <v>5</v>
      </c>
      <c r="H77" s="84">
        <f t="shared" si="4"/>
        <v>6</v>
      </c>
      <c r="I77" s="84">
        <f t="shared" si="4"/>
        <v>7</v>
      </c>
      <c r="J77" s="84">
        <f t="shared" si="4"/>
        <v>8</v>
      </c>
      <c r="K77" s="84">
        <f t="shared" si="4"/>
        <v>9</v>
      </c>
      <c r="L77" s="84">
        <f t="shared" si="4"/>
        <v>10</v>
      </c>
      <c r="M77" s="84">
        <f t="shared" si="4"/>
        <v>11</v>
      </c>
      <c r="N77" s="84">
        <f t="shared" si="4"/>
        <v>12</v>
      </c>
      <c r="O77" s="84">
        <f t="shared" si="4"/>
        <v>13</v>
      </c>
      <c r="P77" s="84">
        <f t="shared" si="4"/>
        <v>14</v>
      </c>
      <c r="Q77" s="84">
        <f t="shared" si="4"/>
        <v>15</v>
      </c>
      <c r="R77" s="84">
        <f t="shared" si="4"/>
        <v>16</v>
      </c>
      <c r="S77" s="84">
        <f t="shared" si="4"/>
        <v>17</v>
      </c>
      <c r="T77" s="84">
        <f t="shared" si="4"/>
        <v>18</v>
      </c>
      <c r="U77" s="84">
        <f t="shared" si="4"/>
        <v>19</v>
      </c>
      <c r="V77" s="84">
        <f t="shared" si="4"/>
        <v>20</v>
      </c>
      <c r="W77" s="84">
        <f t="shared" si="4"/>
        <v>21</v>
      </c>
      <c r="X77" s="84">
        <f t="shared" si="4"/>
        <v>22</v>
      </c>
      <c r="Y77" s="84">
        <f t="shared" si="4"/>
        <v>23</v>
      </c>
      <c r="Z77" s="84">
        <f t="shared" si="4"/>
        <v>24</v>
      </c>
      <c r="AA77" s="84">
        <f t="shared" si="4"/>
        <v>25</v>
      </c>
      <c r="AB77" s="122"/>
      <c r="AC77" s="122"/>
      <c r="AD77" s="122"/>
      <c r="AE77" s="122"/>
      <c r="AF77" s="122"/>
      <c r="AG77" s="122"/>
    </row>
    <row r="78" spans="1:33" s="57" customFormat="1" x14ac:dyDescent="0.25">
      <c r="A78" s="58" t="s">
        <v>133</v>
      </c>
      <c r="B78" s="114">
        <f>+SUM(B79:B82)</f>
        <v>0</v>
      </c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122"/>
      <c r="AC78" s="122"/>
      <c r="AD78" s="122"/>
      <c r="AE78" s="122"/>
      <c r="AF78" s="122"/>
      <c r="AG78" s="122"/>
    </row>
    <row r="79" spans="1:33" s="57" customFormat="1" x14ac:dyDescent="0.25">
      <c r="A79" s="64" t="s">
        <v>44</v>
      </c>
      <c r="B79" s="95"/>
      <c r="C79" s="115"/>
      <c r="D79" s="95"/>
      <c r="E79" s="115"/>
      <c r="F79" s="95"/>
      <c r="G79" s="115"/>
      <c r="H79" s="95"/>
      <c r="I79" s="115"/>
      <c r="J79" s="95"/>
      <c r="K79" s="11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122"/>
      <c r="AC79" s="122"/>
      <c r="AD79" s="122"/>
      <c r="AE79" s="122"/>
      <c r="AF79" s="122"/>
      <c r="AG79" s="122"/>
    </row>
    <row r="80" spans="1:33" s="57" customFormat="1" x14ac:dyDescent="0.25">
      <c r="A80" s="64" t="s">
        <v>45</v>
      </c>
      <c r="B80" s="95"/>
      <c r="C80" s="115"/>
      <c r="D80" s="95"/>
      <c r="E80" s="115"/>
      <c r="F80" s="95"/>
      <c r="G80" s="115"/>
      <c r="H80" s="95"/>
      <c r="I80" s="115"/>
      <c r="J80" s="95"/>
      <c r="K80" s="11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122"/>
      <c r="AC80" s="122"/>
      <c r="AD80" s="122"/>
      <c r="AE80" s="122"/>
      <c r="AF80" s="122"/>
      <c r="AG80" s="122"/>
    </row>
    <row r="81" spans="1:33" s="57" customFormat="1" x14ac:dyDescent="0.25">
      <c r="A81" s="64" t="s">
        <v>46</v>
      </c>
      <c r="B81" s="95"/>
      <c r="C81" s="115"/>
      <c r="D81" s="95"/>
      <c r="E81" s="115"/>
      <c r="F81" s="95"/>
      <c r="G81" s="115"/>
      <c r="H81" s="95"/>
      <c r="I81" s="115"/>
      <c r="J81" s="95"/>
      <c r="K81" s="115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95"/>
      <c r="W81" s="95"/>
      <c r="X81" s="95"/>
      <c r="Y81" s="95"/>
      <c r="Z81" s="95"/>
      <c r="AA81" s="95"/>
      <c r="AB81" s="122"/>
      <c r="AC81" s="122"/>
      <c r="AD81" s="122"/>
      <c r="AE81" s="122"/>
      <c r="AF81" s="122"/>
      <c r="AG81" s="122"/>
    </row>
    <row r="82" spans="1:33" s="57" customFormat="1" x14ac:dyDescent="0.25">
      <c r="A82" s="36" t="s">
        <v>97</v>
      </c>
      <c r="B82" s="95"/>
      <c r="C82" s="115"/>
      <c r="D82" s="95"/>
      <c r="E82" s="115"/>
      <c r="F82" s="95"/>
      <c r="G82" s="115"/>
      <c r="H82" s="95"/>
      <c r="I82" s="115"/>
      <c r="J82" s="95"/>
      <c r="K82" s="11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122"/>
      <c r="AC82" s="122"/>
      <c r="AD82" s="122"/>
      <c r="AE82" s="122"/>
      <c r="AF82" s="122"/>
      <c r="AG82" s="122"/>
    </row>
    <row r="83" spans="1:33" x14ac:dyDescent="0.25">
      <c r="A83" s="41" t="s">
        <v>134</v>
      </c>
      <c r="B83" s="60"/>
      <c r="C83" s="111">
        <f t="shared" ref="C83:AA83" si="5">+C20</f>
        <v>0</v>
      </c>
      <c r="D83" s="111">
        <f t="shared" si="5"/>
        <v>0</v>
      </c>
      <c r="E83" s="111">
        <f t="shared" si="5"/>
        <v>0</v>
      </c>
      <c r="F83" s="111">
        <f t="shared" si="5"/>
        <v>0</v>
      </c>
      <c r="G83" s="111">
        <f t="shared" si="5"/>
        <v>0</v>
      </c>
      <c r="H83" s="111">
        <f t="shared" si="5"/>
        <v>0</v>
      </c>
      <c r="I83" s="111">
        <f t="shared" si="5"/>
        <v>0</v>
      </c>
      <c r="J83" s="111">
        <f t="shared" si="5"/>
        <v>0</v>
      </c>
      <c r="K83" s="111">
        <f t="shared" si="5"/>
        <v>0</v>
      </c>
      <c r="L83" s="111">
        <f t="shared" si="5"/>
        <v>0</v>
      </c>
      <c r="M83" s="111">
        <f t="shared" si="5"/>
        <v>0</v>
      </c>
      <c r="N83" s="111">
        <f t="shared" si="5"/>
        <v>0</v>
      </c>
      <c r="O83" s="111">
        <f t="shared" si="5"/>
        <v>0</v>
      </c>
      <c r="P83" s="111">
        <f t="shared" si="5"/>
        <v>0</v>
      </c>
      <c r="Q83" s="111">
        <f t="shared" si="5"/>
        <v>0</v>
      </c>
      <c r="R83" s="111">
        <f t="shared" si="5"/>
        <v>0</v>
      </c>
      <c r="S83" s="111">
        <f t="shared" si="5"/>
        <v>0</v>
      </c>
      <c r="T83" s="111">
        <f t="shared" si="5"/>
        <v>0</v>
      </c>
      <c r="U83" s="111">
        <f t="shared" si="5"/>
        <v>0</v>
      </c>
      <c r="V83" s="111">
        <f t="shared" si="5"/>
        <v>0</v>
      </c>
      <c r="W83" s="111">
        <f t="shared" si="5"/>
        <v>0</v>
      </c>
      <c r="X83" s="111">
        <f t="shared" si="5"/>
        <v>0</v>
      </c>
      <c r="Y83" s="111">
        <f t="shared" si="5"/>
        <v>0</v>
      </c>
      <c r="Z83" s="111">
        <f t="shared" si="5"/>
        <v>0</v>
      </c>
      <c r="AA83" s="111">
        <f t="shared" si="5"/>
        <v>0</v>
      </c>
      <c r="AB83" s="32"/>
      <c r="AC83" s="32"/>
      <c r="AD83" s="32"/>
      <c r="AE83" s="32"/>
      <c r="AF83" s="32"/>
      <c r="AG83" s="32"/>
    </row>
    <row r="84" spans="1:33" x14ac:dyDescent="0.25">
      <c r="A84" s="41" t="s">
        <v>135</v>
      </c>
      <c r="B84" s="60"/>
      <c r="C84" s="112">
        <f>+IF(C77="",0,$B$38)</f>
        <v>0</v>
      </c>
      <c r="D84" s="112">
        <f t="shared" ref="D84:AA84" si="6">+IF(D77="",0,$B$38)</f>
        <v>0</v>
      </c>
      <c r="E84" s="112">
        <f t="shared" si="6"/>
        <v>0</v>
      </c>
      <c r="F84" s="112">
        <f t="shared" si="6"/>
        <v>0</v>
      </c>
      <c r="G84" s="112">
        <f t="shared" si="6"/>
        <v>0</v>
      </c>
      <c r="H84" s="112">
        <f t="shared" si="6"/>
        <v>0</v>
      </c>
      <c r="I84" s="112">
        <f t="shared" si="6"/>
        <v>0</v>
      </c>
      <c r="J84" s="112">
        <f t="shared" si="6"/>
        <v>0</v>
      </c>
      <c r="K84" s="112">
        <f t="shared" si="6"/>
        <v>0</v>
      </c>
      <c r="L84" s="112">
        <f t="shared" si="6"/>
        <v>0</v>
      </c>
      <c r="M84" s="112">
        <f t="shared" si="6"/>
        <v>0</v>
      </c>
      <c r="N84" s="112">
        <f t="shared" si="6"/>
        <v>0</v>
      </c>
      <c r="O84" s="112">
        <f t="shared" si="6"/>
        <v>0</v>
      </c>
      <c r="P84" s="112">
        <f t="shared" si="6"/>
        <v>0</v>
      </c>
      <c r="Q84" s="112">
        <f t="shared" si="6"/>
        <v>0</v>
      </c>
      <c r="R84" s="112">
        <f t="shared" si="6"/>
        <v>0</v>
      </c>
      <c r="S84" s="112">
        <f t="shared" si="6"/>
        <v>0</v>
      </c>
      <c r="T84" s="112">
        <f t="shared" si="6"/>
        <v>0</v>
      </c>
      <c r="U84" s="112">
        <f t="shared" si="6"/>
        <v>0</v>
      </c>
      <c r="V84" s="112">
        <f t="shared" si="6"/>
        <v>0</v>
      </c>
      <c r="W84" s="112">
        <f t="shared" si="6"/>
        <v>0</v>
      </c>
      <c r="X84" s="112">
        <f t="shared" si="6"/>
        <v>0</v>
      </c>
      <c r="Y84" s="112">
        <f t="shared" si="6"/>
        <v>0</v>
      </c>
      <c r="Z84" s="112">
        <f t="shared" si="6"/>
        <v>0</v>
      </c>
      <c r="AA84" s="112">
        <f t="shared" si="6"/>
        <v>0</v>
      </c>
      <c r="AB84" s="32"/>
      <c r="AC84" s="32"/>
      <c r="AD84" s="32"/>
      <c r="AE84" s="32"/>
      <c r="AF84" s="32"/>
      <c r="AG84" s="32"/>
    </row>
    <row r="85" spans="1:33" x14ac:dyDescent="0.25">
      <c r="A85" s="41" t="s">
        <v>124</v>
      </c>
      <c r="B85" s="59"/>
      <c r="C85" s="111">
        <f>C83*C84</f>
        <v>0</v>
      </c>
      <c r="D85" s="111">
        <f t="shared" ref="D85:AA85" si="7">D83*D84</f>
        <v>0</v>
      </c>
      <c r="E85" s="111">
        <f t="shared" si="7"/>
        <v>0</v>
      </c>
      <c r="F85" s="111">
        <f t="shared" si="7"/>
        <v>0</v>
      </c>
      <c r="G85" s="111">
        <f t="shared" si="7"/>
        <v>0</v>
      </c>
      <c r="H85" s="111">
        <f t="shared" si="7"/>
        <v>0</v>
      </c>
      <c r="I85" s="111">
        <f t="shared" si="7"/>
        <v>0</v>
      </c>
      <c r="J85" s="111">
        <f t="shared" si="7"/>
        <v>0</v>
      </c>
      <c r="K85" s="111">
        <f t="shared" si="7"/>
        <v>0</v>
      </c>
      <c r="L85" s="111">
        <f t="shared" si="7"/>
        <v>0</v>
      </c>
      <c r="M85" s="111">
        <f t="shared" si="7"/>
        <v>0</v>
      </c>
      <c r="N85" s="111">
        <f t="shared" si="7"/>
        <v>0</v>
      </c>
      <c r="O85" s="111">
        <f t="shared" si="7"/>
        <v>0</v>
      </c>
      <c r="P85" s="111">
        <f t="shared" si="7"/>
        <v>0</v>
      </c>
      <c r="Q85" s="111">
        <f t="shared" si="7"/>
        <v>0</v>
      </c>
      <c r="R85" s="111">
        <f t="shared" si="7"/>
        <v>0</v>
      </c>
      <c r="S85" s="111">
        <f t="shared" si="7"/>
        <v>0</v>
      </c>
      <c r="T85" s="111">
        <f t="shared" si="7"/>
        <v>0</v>
      </c>
      <c r="U85" s="111">
        <f t="shared" si="7"/>
        <v>0</v>
      </c>
      <c r="V85" s="111">
        <f t="shared" si="7"/>
        <v>0</v>
      </c>
      <c r="W85" s="111">
        <f t="shared" si="7"/>
        <v>0</v>
      </c>
      <c r="X85" s="111">
        <f t="shared" si="7"/>
        <v>0</v>
      </c>
      <c r="Y85" s="111">
        <f t="shared" si="7"/>
        <v>0</v>
      </c>
      <c r="Z85" s="111">
        <f t="shared" si="7"/>
        <v>0</v>
      </c>
      <c r="AA85" s="111">
        <f t="shared" si="7"/>
        <v>0</v>
      </c>
      <c r="AB85" s="32"/>
      <c r="AC85" s="32"/>
      <c r="AD85" s="32"/>
      <c r="AE85" s="32"/>
      <c r="AF85" s="32"/>
      <c r="AG85" s="32"/>
    </row>
    <row r="86" spans="1:33" x14ac:dyDescent="0.25">
      <c r="A86" s="61" t="s">
        <v>120</v>
      </c>
      <c r="B86" s="111">
        <f>+NPV(10%,C85:AA85)</f>
        <v>0</v>
      </c>
      <c r="AB86" s="32"/>
      <c r="AC86" s="32"/>
      <c r="AD86" s="32"/>
      <c r="AE86" s="32"/>
      <c r="AF86" s="32"/>
      <c r="AG86" s="32"/>
    </row>
    <row r="87" spans="1:33" x14ac:dyDescent="0.25">
      <c r="A87" s="62"/>
      <c r="B87" s="62"/>
      <c r="AB87" s="32"/>
      <c r="AC87" s="32"/>
      <c r="AD87" s="32"/>
      <c r="AE87" s="32"/>
      <c r="AF87" s="32"/>
      <c r="AG87" s="32"/>
    </row>
    <row r="88" spans="1:33" x14ac:dyDescent="0.25">
      <c r="A88" s="134" t="s">
        <v>121</v>
      </c>
      <c r="B88" s="125" t="e">
        <f>-B78/B86</f>
        <v>#DIV/0!</v>
      </c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</row>
    <row r="89" spans="1:33" x14ac:dyDescent="0.25">
      <c r="AB89" s="32"/>
      <c r="AC89" s="32"/>
      <c r="AD89" s="32"/>
      <c r="AE89" s="32"/>
      <c r="AF89" s="32"/>
      <c r="AG89" s="32"/>
    </row>
    <row r="90" spans="1:33" s="66" customFormat="1" ht="45" x14ac:dyDescent="0.25">
      <c r="A90" s="65" t="s">
        <v>98</v>
      </c>
      <c r="B90" s="117">
        <f t="shared" ref="B90:C90" si="8">+SUM(B91:B92)</f>
        <v>0</v>
      </c>
      <c r="C90" s="117">
        <f t="shared" si="8"/>
        <v>0</v>
      </c>
      <c r="D90" s="117">
        <f t="shared" ref="D90" si="9">+SUM(D91:D92)</f>
        <v>0</v>
      </c>
      <c r="E90" s="117">
        <f t="shared" ref="E90:AA90" si="10">+SUM(E91:E92)</f>
        <v>0</v>
      </c>
      <c r="F90" s="117">
        <f t="shared" si="10"/>
        <v>0</v>
      </c>
      <c r="G90" s="117">
        <f t="shared" si="10"/>
        <v>0</v>
      </c>
      <c r="H90" s="117">
        <f t="shared" si="10"/>
        <v>0</v>
      </c>
      <c r="I90" s="117">
        <f t="shared" si="10"/>
        <v>0</v>
      </c>
      <c r="J90" s="117">
        <f t="shared" si="10"/>
        <v>0</v>
      </c>
      <c r="K90" s="117">
        <f t="shared" si="10"/>
        <v>0</v>
      </c>
      <c r="L90" s="117">
        <f t="shared" si="10"/>
        <v>0</v>
      </c>
      <c r="M90" s="117">
        <f t="shared" si="10"/>
        <v>0</v>
      </c>
      <c r="N90" s="117">
        <f t="shared" si="10"/>
        <v>0</v>
      </c>
      <c r="O90" s="117">
        <f t="shared" si="10"/>
        <v>0</v>
      </c>
      <c r="P90" s="117">
        <f t="shared" si="10"/>
        <v>0</v>
      </c>
      <c r="Q90" s="117">
        <f t="shared" si="10"/>
        <v>0</v>
      </c>
      <c r="R90" s="117">
        <f t="shared" si="10"/>
        <v>0</v>
      </c>
      <c r="S90" s="117">
        <f t="shared" si="10"/>
        <v>0</v>
      </c>
      <c r="T90" s="117">
        <f t="shared" si="10"/>
        <v>0</v>
      </c>
      <c r="U90" s="117">
        <f t="shared" si="10"/>
        <v>0</v>
      </c>
      <c r="V90" s="117">
        <f t="shared" si="10"/>
        <v>0</v>
      </c>
      <c r="W90" s="117">
        <f t="shared" si="10"/>
        <v>0</v>
      </c>
      <c r="X90" s="117">
        <f t="shared" si="10"/>
        <v>0</v>
      </c>
      <c r="Y90" s="117">
        <f t="shared" si="10"/>
        <v>0</v>
      </c>
      <c r="Z90" s="117">
        <f t="shared" si="10"/>
        <v>0</v>
      </c>
      <c r="AA90" s="117">
        <f t="shared" si="10"/>
        <v>0</v>
      </c>
      <c r="AB90" s="116"/>
      <c r="AC90" s="116"/>
      <c r="AD90" s="116"/>
      <c r="AE90" s="116"/>
      <c r="AF90" s="116"/>
      <c r="AG90" s="116"/>
    </row>
    <row r="91" spans="1:33" s="116" customFormat="1" x14ac:dyDescent="0.25">
      <c r="A91" s="36" t="s">
        <v>95</v>
      </c>
      <c r="B91" s="37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20"/>
      <c r="R91" s="120"/>
      <c r="S91" s="120"/>
      <c r="T91" s="120"/>
      <c r="U91" s="120"/>
      <c r="V91" s="120"/>
      <c r="W91" s="120"/>
      <c r="X91" s="120"/>
      <c r="Y91" s="120"/>
      <c r="Z91" s="120"/>
      <c r="AA91" s="120"/>
    </row>
    <row r="92" spans="1:33" s="116" customFormat="1" x14ac:dyDescent="0.25">
      <c r="A92" s="36" t="s">
        <v>96</v>
      </c>
      <c r="B92" s="37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0"/>
    </row>
    <row r="93" spans="1:33" s="66" customFormat="1" ht="45" x14ac:dyDescent="0.25">
      <c r="A93" s="65" t="s">
        <v>99</v>
      </c>
      <c r="B93" s="117">
        <f t="shared" ref="B93:AA93" si="11">+SUM(B94:B95)</f>
        <v>0</v>
      </c>
      <c r="C93" s="117">
        <f t="shared" si="11"/>
        <v>0</v>
      </c>
      <c r="D93" s="117">
        <f t="shared" si="11"/>
        <v>0</v>
      </c>
      <c r="E93" s="117">
        <f t="shared" si="11"/>
        <v>0</v>
      </c>
      <c r="F93" s="117">
        <f t="shared" si="11"/>
        <v>0</v>
      </c>
      <c r="G93" s="117">
        <f t="shared" si="11"/>
        <v>0</v>
      </c>
      <c r="H93" s="117">
        <f t="shared" si="11"/>
        <v>0</v>
      </c>
      <c r="I93" s="117">
        <f t="shared" si="11"/>
        <v>0</v>
      </c>
      <c r="J93" s="117">
        <f t="shared" si="11"/>
        <v>0</v>
      </c>
      <c r="K93" s="117">
        <f t="shared" si="11"/>
        <v>0</v>
      </c>
      <c r="L93" s="117">
        <f t="shared" si="11"/>
        <v>0</v>
      </c>
      <c r="M93" s="117">
        <f t="shared" si="11"/>
        <v>0</v>
      </c>
      <c r="N93" s="117">
        <f t="shared" si="11"/>
        <v>0</v>
      </c>
      <c r="O93" s="117">
        <f t="shared" si="11"/>
        <v>0</v>
      </c>
      <c r="P93" s="117">
        <f t="shared" si="11"/>
        <v>0</v>
      </c>
      <c r="Q93" s="117">
        <f t="shared" si="11"/>
        <v>0</v>
      </c>
      <c r="R93" s="117">
        <f t="shared" si="11"/>
        <v>0</v>
      </c>
      <c r="S93" s="117">
        <f t="shared" si="11"/>
        <v>0</v>
      </c>
      <c r="T93" s="117">
        <f t="shared" si="11"/>
        <v>0</v>
      </c>
      <c r="U93" s="117">
        <f t="shared" si="11"/>
        <v>0</v>
      </c>
      <c r="V93" s="117">
        <f t="shared" si="11"/>
        <v>0</v>
      </c>
      <c r="W93" s="117">
        <f t="shared" si="11"/>
        <v>0</v>
      </c>
      <c r="X93" s="117">
        <f t="shared" si="11"/>
        <v>0</v>
      </c>
      <c r="Y93" s="117">
        <f t="shared" si="11"/>
        <v>0</v>
      </c>
      <c r="Z93" s="117">
        <f t="shared" si="11"/>
        <v>0</v>
      </c>
      <c r="AA93" s="117">
        <f t="shared" si="11"/>
        <v>0</v>
      </c>
      <c r="AB93" s="116"/>
      <c r="AC93" s="116"/>
      <c r="AD93" s="116"/>
      <c r="AE93" s="116"/>
      <c r="AF93" s="116"/>
      <c r="AG93" s="116"/>
    </row>
    <row r="94" spans="1:33" s="116" customFormat="1" x14ac:dyDescent="0.25">
      <c r="A94" s="36" t="s">
        <v>94</v>
      </c>
      <c r="B94" s="37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0"/>
      <c r="Q94" s="120"/>
      <c r="R94" s="120"/>
      <c r="S94" s="120"/>
      <c r="T94" s="120"/>
      <c r="U94" s="120"/>
      <c r="V94" s="120"/>
      <c r="W94" s="120"/>
      <c r="X94" s="120"/>
      <c r="Y94" s="120"/>
      <c r="Z94" s="120"/>
      <c r="AA94" s="120"/>
    </row>
    <row r="95" spans="1:33" s="116" customFormat="1" x14ac:dyDescent="0.25">
      <c r="A95" s="36" t="s">
        <v>95</v>
      </c>
      <c r="B95" s="37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</row>
    <row r="96" spans="1:33" s="66" customFormat="1" x14ac:dyDescent="0.25">
      <c r="AB96" s="116"/>
      <c r="AC96" s="116"/>
      <c r="AD96" s="116"/>
      <c r="AE96" s="116"/>
      <c r="AF96" s="116"/>
      <c r="AG96" s="116"/>
    </row>
    <row r="97" spans="1:33" s="66" customFormat="1" x14ac:dyDescent="0.25">
      <c r="A97" s="67" t="s">
        <v>47</v>
      </c>
      <c r="B97" s="97">
        <f t="shared" ref="B97:AA97" si="12">+B78+B90</f>
        <v>0</v>
      </c>
      <c r="C97" s="97">
        <f t="shared" si="12"/>
        <v>0</v>
      </c>
      <c r="D97" s="97">
        <f t="shared" si="12"/>
        <v>0</v>
      </c>
      <c r="E97" s="97">
        <f t="shared" si="12"/>
        <v>0</v>
      </c>
      <c r="F97" s="97">
        <f t="shared" si="12"/>
        <v>0</v>
      </c>
      <c r="G97" s="97">
        <f t="shared" si="12"/>
        <v>0</v>
      </c>
      <c r="H97" s="97">
        <f t="shared" si="12"/>
        <v>0</v>
      </c>
      <c r="I97" s="97">
        <f t="shared" si="12"/>
        <v>0</v>
      </c>
      <c r="J97" s="97">
        <f t="shared" si="12"/>
        <v>0</v>
      </c>
      <c r="K97" s="97">
        <f t="shared" si="12"/>
        <v>0</v>
      </c>
      <c r="L97" s="97">
        <f t="shared" si="12"/>
        <v>0</v>
      </c>
      <c r="M97" s="97">
        <f t="shared" si="12"/>
        <v>0</v>
      </c>
      <c r="N97" s="97">
        <f t="shared" si="12"/>
        <v>0</v>
      </c>
      <c r="O97" s="97">
        <f t="shared" si="12"/>
        <v>0</v>
      </c>
      <c r="P97" s="97">
        <f t="shared" si="12"/>
        <v>0</v>
      </c>
      <c r="Q97" s="97">
        <f t="shared" si="12"/>
        <v>0</v>
      </c>
      <c r="R97" s="97">
        <f t="shared" si="12"/>
        <v>0</v>
      </c>
      <c r="S97" s="97">
        <f t="shared" si="12"/>
        <v>0</v>
      </c>
      <c r="T97" s="97">
        <f t="shared" si="12"/>
        <v>0</v>
      </c>
      <c r="U97" s="97">
        <f t="shared" si="12"/>
        <v>0</v>
      </c>
      <c r="V97" s="97">
        <f t="shared" si="12"/>
        <v>0</v>
      </c>
      <c r="W97" s="97">
        <f t="shared" si="12"/>
        <v>0</v>
      </c>
      <c r="X97" s="97">
        <f t="shared" si="12"/>
        <v>0</v>
      </c>
      <c r="Y97" s="97">
        <f t="shared" si="12"/>
        <v>0</v>
      </c>
      <c r="Z97" s="97">
        <f t="shared" si="12"/>
        <v>0</v>
      </c>
      <c r="AA97" s="97">
        <f t="shared" si="12"/>
        <v>0</v>
      </c>
      <c r="AB97" s="116"/>
      <c r="AC97" s="116"/>
      <c r="AD97" s="116"/>
      <c r="AE97" s="116"/>
      <c r="AF97" s="116"/>
      <c r="AG97" s="116"/>
    </row>
    <row r="98" spans="1:33" s="66" customFormat="1" x14ac:dyDescent="0.25">
      <c r="A98" s="67" t="s">
        <v>51</v>
      </c>
      <c r="B98" s="97">
        <f t="shared" ref="B98:AA98" si="13">+B85+B93</f>
        <v>0</v>
      </c>
      <c r="C98" s="97">
        <f t="shared" si="13"/>
        <v>0</v>
      </c>
      <c r="D98" s="97">
        <f t="shared" si="13"/>
        <v>0</v>
      </c>
      <c r="E98" s="97">
        <f t="shared" si="13"/>
        <v>0</v>
      </c>
      <c r="F98" s="97">
        <f t="shared" si="13"/>
        <v>0</v>
      </c>
      <c r="G98" s="97">
        <f t="shared" si="13"/>
        <v>0</v>
      </c>
      <c r="H98" s="97">
        <f t="shared" si="13"/>
        <v>0</v>
      </c>
      <c r="I98" s="97">
        <f t="shared" si="13"/>
        <v>0</v>
      </c>
      <c r="J98" s="97">
        <f t="shared" si="13"/>
        <v>0</v>
      </c>
      <c r="K98" s="97">
        <f t="shared" si="13"/>
        <v>0</v>
      </c>
      <c r="L98" s="97">
        <f t="shared" si="13"/>
        <v>0</v>
      </c>
      <c r="M98" s="97">
        <f t="shared" si="13"/>
        <v>0</v>
      </c>
      <c r="N98" s="97">
        <f t="shared" si="13"/>
        <v>0</v>
      </c>
      <c r="O98" s="97">
        <f t="shared" si="13"/>
        <v>0</v>
      </c>
      <c r="P98" s="97">
        <f t="shared" si="13"/>
        <v>0</v>
      </c>
      <c r="Q98" s="97">
        <f t="shared" si="13"/>
        <v>0</v>
      </c>
      <c r="R98" s="97">
        <f t="shared" si="13"/>
        <v>0</v>
      </c>
      <c r="S98" s="97">
        <f t="shared" si="13"/>
        <v>0</v>
      </c>
      <c r="T98" s="97">
        <f t="shared" si="13"/>
        <v>0</v>
      </c>
      <c r="U98" s="97">
        <f t="shared" si="13"/>
        <v>0</v>
      </c>
      <c r="V98" s="97">
        <f t="shared" si="13"/>
        <v>0</v>
      </c>
      <c r="W98" s="97">
        <f t="shared" si="13"/>
        <v>0</v>
      </c>
      <c r="X98" s="97">
        <f t="shared" si="13"/>
        <v>0</v>
      </c>
      <c r="Y98" s="97">
        <f t="shared" si="13"/>
        <v>0</v>
      </c>
      <c r="Z98" s="97">
        <f t="shared" si="13"/>
        <v>0</v>
      </c>
      <c r="AA98" s="97">
        <f t="shared" si="13"/>
        <v>0</v>
      </c>
      <c r="AB98" s="116"/>
      <c r="AC98" s="116"/>
      <c r="AD98" s="116"/>
      <c r="AE98" s="116"/>
      <c r="AF98" s="116"/>
      <c r="AG98" s="116"/>
    </row>
    <row r="99" spans="1:33" s="66" customFormat="1" x14ac:dyDescent="0.25">
      <c r="A99" s="67" t="s">
        <v>103</v>
      </c>
      <c r="B99" s="111">
        <f>+SUM(B97:B98)</f>
        <v>0</v>
      </c>
      <c r="C99" s="111">
        <f t="shared" ref="C99:AA99" si="14">+SUM(C97:C98)</f>
        <v>0</v>
      </c>
      <c r="D99" s="111">
        <f t="shared" si="14"/>
        <v>0</v>
      </c>
      <c r="E99" s="111">
        <f t="shared" si="14"/>
        <v>0</v>
      </c>
      <c r="F99" s="111">
        <f t="shared" si="14"/>
        <v>0</v>
      </c>
      <c r="G99" s="111">
        <f t="shared" si="14"/>
        <v>0</v>
      </c>
      <c r="H99" s="111">
        <f t="shared" si="14"/>
        <v>0</v>
      </c>
      <c r="I99" s="111">
        <f t="shared" si="14"/>
        <v>0</v>
      </c>
      <c r="J99" s="111">
        <f t="shared" si="14"/>
        <v>0</v>
      </c>
      <c r="K99" s="111">
        <f t="shared" si="14"/>
        <v>0</v>
      </c>
      <c r="L99" s="111">
        <f t="shared" si="14"/>
        <v>0</v>
      </c>
      <c r="M99" s="111">
        <f t="shared" si="14"/>
        <v>0</v>
      </c>
      <c r="N99" s="111">
        <f t="shared" si="14"/>
        <v>0</v>
      </c>
      <c r="O99" s="111">
        <f t="shared" si="14"/>
        <v>0</v>
      </c>
      <c r="P99" s="111">
        <f t="shared" si="14"/>
        <v>0</v>
      </c>
      <c r="Q99" s="111">
        <f t="shared" si="14"/>
        <v>0</v>
      </c>
      <c r="R99" s="111">
        <f t="shared" si="14"/>
        <v>0</v>
      </c>
      <c r="S99" s="111">
        <f t="shared" si="14"/>
        <v>0</v>
      </c>
      <c r="T99" s="111">
        <f t="shared" si="14"/>
        <v>0</v>
      </c>
      <c r="U99" s="111">
        <f t="shared" si="14"/>
        <v>0</v>
      </c>
      <c r="V99" s="111">
        <f t="shared" si="14"/>
        <v>0</v>
      </c>
      <c r="W99" s="111">
        <f t="shared" si="14"/>
        <v>0</v>
      </c>
      <c r="X99" s="111">
        <f t="shared" si="14"/>
        <v>0</v>
      </c>
      <c r="Y99" s="111">
        <f t="shared" si="14"/>
        <v>0</v>
      </c>
      <c r="Z99" s="111">
        <f t="shared" si="14"/>
        <v>0</v>
      </c>
      <c r="AA99" s="111">
        <f t="shared" si="14"/>
        <v>0</v>
      </c>
      <c r="AB99" s="116"/>
      <c r="AC99" s="116"/>
      <c r="AD99" s="116"/>
      <c r="AE99" s="116"/>
      <c r="AF99" s="116"/>
      <c r="AG99" s="116"/>
    </row>
    <row r="100" spans="1:33" x14ac:dyDescent="0.25">
      <c r="O100" s="66"/>
    </row>
    <row r="101" spans="1:33" x14ac:dyDescent="0.25">
      <c r="A101" s="134" t="s">
        <v>122</v>
      </c>
      <c r="B101" s="111">
        <f>NPV(10%,B99:AA99)</f>
        <v>0</v>
      </c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</row>
    <row r="102" spans="1:33" x14ac:dyDescent="0.25">
      <c r="A102" s="134" t="s">
        <v>113</v>
      </c>
      <c r="B102" s="119" t="e">
        <f>IRR(B99:AA99)</f>
        <v>#NUM!</v>
      </c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</row>
    <row r="103" spans="1:33" x14ac:dyDescent="0.25">
      <c r="A103" s="134" t="s">
        <v>123</v>
      </c>
      <c r="B103" s="113" t="e">
        <f>-B99/AVERAGE(C99:AA99)</f>
        <v>#DIV/0!</v>
      </c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</row>
    <row r="106" spans="1:33" x14ac:dyDescent="0.25">
      <c r="O106" s="66"/>
    </row>
    <row r="107" spans="1:33" s="100" customFormat="1" x14ac:dyDescent="0.25">
      <c r="B107" s="99"/>
    </row>
    <row r="108" spans="1:33" s="70" customFormat="1" x14ac:dyDescent="0.25">
      <c r="A108" s="101" t="s">
        <v>75</v>
      </c>
      <c r="B108" s="72"/>
      <c r="C108" s="72"/>
      <c r="D108" s="72"/>
      <c r="E108" s="72"/>
      <c r="F108" s="72"/>
      <c r="G108" s="72"/>
      <c r="H108" s="72"/>
      <c r="I108" s="72"/>
    </row>
    <row r="109" spans="1:33" s="39" customFormat="1" x14ac:dyDescent="0.25"/>
    <row r="110" spans="1:33" s="39" customFormat="1" x14ac:dyDescent="0.25"/>
    <row r="111" spans="1:33" s="39" customFormat="1" x14ac:dyDescent="0.25"/>
    <row r="112" spans="1:33" s="39" customFormat="1" x14ac:dyDescent="0.25"/>
    <row r="113" s="39" customFormat="1" x14ac:dyDescent="0.25"/>
    <row r="114" s="39" customFormat="1" x14ac:dyDescent="0.25"/>
    <row r="115" s="39" customFormat="1" x14ac:dyDescent="0.25"/>
    <row r="116" s="39" customFormat="1" x14ac:dyDescent="0.25"/>
    <row r="117" s="39" customFormat="1" x14ac:dyDescent="0.25"/>
  </sheetData>
  <sheetProtection password="AC1E" sheet="1" objects="1" scenarios="1" insertColumns="0" insertRows="0"/>
  <dataConsolidate/>
  <mergeCells count="6">
    <mergeCell ref="B76:L76"/>
    <mergeCell ref="B6:H6"/>
    <mergeCell ref="B16:AA16"/>
    <mergeCell ref="B42:M42"/>
    <mergeCell ref="B51:N51"/>
    <mergeCell ref="B57:M57"/>
  </mergeCells>
  <pageMargins left="0.7" right="0.7" top="0.75" bottom="0.75" header="0.3" footer="0.3"/>
  <pageSetup paperSize="9" scale="48" orientation="landscape" r:id="rId1"/>
  <rowBreaks count="1" manualBreakCount="1">
    <brk id="65" max="12" man="1"/>
  </rowBreaks>
  <colBreaks count="1" manualBreakCount="1">
    <brk id="13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'Pliego tarifario UTE vigente'!$B$6:$B$13</xm:f>
          </x14:formula1>
          <xm:sqref>B37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7"/>
  <sheetViews>
    <sheetView showGridLines="0" topLeftCell="A22" zoomScale="80" zoomScaleNormal="80" zoomScaleSheetLayoutView="80" workbookViewId="0">
      <selection activeCell="M32" sqref="M32"/>
    </sheetView>
  </sheetViews>
  <sheetFormatPr baseColWidth="10" defaultColWidth="9.140625" defaultRowHeight="15" x14ac:dyDescent="0.25"/>
  <cols>
    <col min="1" max="1" width="62.28515625" style="41" customWidth="1"/>
    <col min="2" max="2" width="19.7109375" style="41" customWidth="1"/>
    <col min="3" max="3" width="18" style="41" customWidth="1"/>
    <col min="4" max="4" width="13.140625" style="41" customWidth="1"/>
    <col min="5" max="12" width="10.7109375" style="41" customWidth="1"/>
    <col min="13" max="13" width="16.140625" style="41" customWidth="1"/>
    <col min="14" max="17" width="10.7109375" style="41" customWidth="1"/>
    <col min="18" max="18" width="15.28515625" style="41" customWidth="1"/>
    <col min="19" max="27" width="10.28515625" style="41" bestFit="1" customWidth="1"/>
    <col min="28" max="16384" width="9.140625" style="41"/>
  </cols>
  <sheetData>
    <row r="1" spans="1:27" ht="18.75" x14ac:dyDescent="0.3">
      <c r="A1" s="38" t="s">
        <v>67</v>
      </c>
    </row>
    <row r="3" spans="1:27" x14ac:dyDescent="0.25">
      <c r="A3" s="39" t="s">
        <v>28</v>
      </c>
    </row>
    <row r="4" spans="1:27" x14ac:dyDescent="0.25">
      <c r="A4" s="91" t="s">
        <v>76</v>
      </c>
    </row>
    <row r="5" spans="1:27" x14ac:dyDescent="0.25">
      <c r="A5" s="81"/>
    </row>
    <row r="6" spans="1:27" ht="15.75" x14ac:dyDescent="0.25">
      <c r="A6" s="40" t="s">
        <v>65</v>
      </c>
      <c r="B6" s="151"/>
      <c r="C6" s="151"/>
      <c r="D6" s="151"/>
      <c r="E6" s="151"/>
      <c r="F6" s="151"/>
      <c r="G6" s="151"/>
      <c r="H6" s="151"/>
    </row>
    <row r="7" spans="1:27" x14ac:dyDescent="0.25">
      <c r="A7" s="81"/>
    </row>
    <row r="8" spans="1:27" ht="18" customHeight="1" x14ac:dyDescent="0.25">
      <c r="A8" s="41" t="s">
        <v>140</v>
      </c>
      <c r="B8" s="98"/>
      <c r="C8" s="39" t="s">
        <v>125</v>
      </c>
    </row>
    <row r="9" spans="1:27" ht="18" customHeight="1" x14ac:dyDescent="0.25">
      <c r="A9" s="41" t="s">
        <v>142</v>
      </c>
      <c r="B9" s="104">
        <v>25</v>
      </c>
      <c r="C9" s="39" t="s">
        <v>126</v>
      </c>
      <c r="F9" s="56"/>
    </row>
    <row r="10" spans="1:27" ht="18" customHeight="1" x14ac:dyDescent="0.25">
      <c r="F10" s="56"/>
    </row>
    <row r="11" spans="1:27" s="83" customFormat="1" ht="15.75" x14ac:dyDescent="0.25">
      <c r="A11" s="42" t="s">
        <v>27</v>
      </c>
    </row>
    <row r="13" spans="1:27" x14ac:dyDescent="0.25">
      <c r="A13" s="43" t="s">
        <v>53</v>
      </c>
      <c r="B13" s="84"/>
      <c r="C13" s="84"/>
      <c r="D13" s="84"/>
      <c r="E13" s="84"/>
      <c r="F13" s="84"/>
      <c r="G13" s="84"/>
      <c r="H13" s="84"/>
    </row>
    <row r="14" spans="1:27" x14ac:dyDescent="0.25">
      <c r="A14" s="39"/>
      <c r="B14" s="84"/>
      <c r="C14" s="84"/>
      <c r="D14" s="84"/>
      <c r="E14" s="84"/>
      <c r="F14" s="84"/>
      <c r="G14" s="84"/>
      <c r="H14" s="84"/>
    </row>
    <row r="15" spans="1:27" x14ac:dyDescent="0.25">
      <c r="A15" s="39"/>
      <c r="C15" s="84"/>
      <c r="D15" s="84"/>
      <c r="E15" s="84"/>
      <c r="F15" s="84"/>
      <c r="G15" s="84"/>
    </row>
    <row r="16" spans="1:27" x14ac:dyDescent="0.25">
      <c r="A16" s="39"/>
      <c r="B16" s="156" t="s">
        <v>52</v>
      </c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</row>
    <row r="17" spans="1:32" x14ac:dyDescent="0.25">
      <c r="A17" s="39"/>
      <c r="B17" s="41">
        <v>0</v>
      </c>
      <c r="C17" s="84">
        <f>+IF(B17&lt;$B$9,B17+1,"")</f>
        <v>1</v>
      </c>
      <c r="D17" s="84">
        <f t="shared" ref="D17:AA17" si="0">+IF(C17&lt;$B$9,C17+1,"")</f>
        <v>2</v>
      </c>
      <c r="E17" s="84">
        <f t="shared" si="0"/>
        <v>3</v>
      </c>
      <c r="F17" s="84">
        <f t="shared" si="0"/>
        <v>4</v>
      </c>
      <c r="G17" s="84">
        <f t="shared" si="0"/>
        <v>5</v>
      </c>
      <c r="H17" s="84">
        <f t="shared" si="0"/>
        <v>6</v>
      </c>
      <c r="I17" s="84">
        <f t="shared" si="0"/>
        <v>7</v>
      </c>
      <c r="J17" s="84">
        <f t="shared" si="0"/>
        <v>8</v>
      </c>
      <c r="K17" s="84">
        <f t="shared" si="0"/>
        <v>9</v>
      </c>
      <c r="L17" s="84">
        <f t="shared" si="0"/>
        <v>10</v>
      </c>
      <c r="M17" s="84">
        <f t="shared" si="0"/>
        <v>11</v>
      </c>
      <c r="N17" s="84">
        <f t="shared" si="0"/>
        <v>12</v>
      </c>
      <c r="O17" s="84">
        <f t="shared" si="0"/>
        <v>13</v>
      </c>
      <c r="P17" s="84">
        <f t="shared" si="0"/>
        <v>14</v>
      </c>
      <c r="Q17" s="84">
        <f t="shared" si="0"/>
        <v>15</v>
      </c>
      <c r="R17" s="84">
        <f t="shared" si="0"/>
        <v>16</v>
      </c>
      <c r="S17" s="84">
        <f t="shared" si="0"/>
        <v>17</v>
      </c>
      <c r="T17" s="84">
        <f t="shared" si="0"/>
        <v>18</v>
      </c>
      <c r="U17" s="84">
        <f t="shared" si="0"/>
        <v>19</v>
      </c>
      <c r="V17" s="84">
        <f t="shared" si="0"/>
        <v>20</v>
      </c>
      <c r="W17" s="84">
        <f t="shared" si="0"/>
        <v>21</v>
      </c>
      <c r="X17" s="84">
        <f t="shared" si="0"/>
        <v>22</v>
      </c>
      <c r="Y17" s="84">
        <f t="shared" si="0"/>
        <v>23</v>
      </c>
      <c r="Z17" s="84">
        <f t="shared" si="0"/>
        <v>24</v>
      </c>
      <c r="AA17" s="84">
        <f t="shared" si="0"/>
        <v>25</v>
      </c>
      <c r="AB17" s="32"/>
      <c r="AC17" s="32"/>
      <c r="AD17" s="32"/>
      <c r="AE17" s="32"/>
      <c r="AF17" s="32"/>
    </row>
    <row r="18" spans="1:32" x14ac:dyDescent="0.25">
      <c r="A18" s="41" t="s">
        <v>145</v>
      </c>
      <c r="B18" s="108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32"/>
      <c r="AC18" s="32"/>
      <c r="AD18" s="32"/>
      <c r="AE18" s="32"/>
      <c r="AF18" s="32"/>
    </row>
    <row r="19" spans="1:32" x14ac:dyDescent="0.25">
      <c r="A19" s="41" t="s">
        <v>146</v>
      </c>
      <c r="B19" s="108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32"/>
      <c r="AC19" s="32"/>
      <c r="AD19" s="32"/>
      <c r="AE19" s="32"/>
      <c r="AF19" s="32"/>
    </row>
    <row r="20" spans="1:32" x14ac:dyDescent="0.25">
      <c r="A20" s="41" t="s">
        <v>147</v>
      </c>
      <c r="B20" s="109"/>
      <c r="C20" s="97">
        <f>+C18-C19</f>
        <v>0</v>
      </c>
      <c r="D20" s="97">
        <f t="shared" ref="D20:AA20" si="1">+D18-D19</f>
        <v>0</v>
      </c>
      <c r="E20" s="97">
        <f t="shared" si="1"/>
        <v>0</v>
      </c>
      <c r="F20" s="97">
        <f t="shared" si="1"/>
        <v>0</v>
      </c>
      <c r="G20" s="97">
        <f t="shared" si="1"/>
        <v>0</v>
      </c>
      <c r="H20" s="97">
        <f t="shared" si="1"/>
        <v>0</v>
      </c>
      <c r="I20" s="97">
        <f t="shared" si="1"/>
        <v>0</v>
      </c>
      <c r="J20" s="97">
        <f t="shared" si="1"/>
        <v>0</v>
      </c>
      <c r="K20" s="97">
        <f t="shared" si="1"/>
        <v>0</v>
      </c>
      <c r="L20" s="97">
        <f t="shared" si="1"/>
        <v>0</v>
      </c>
      <c r="M20" s="97">
        <f t="shared" si="1"/>
        <v>0</v>
      </c>
      <c r="N20" s="97">
        <f t="shared" si="1"/>
        <v>0</v>
      </c>
      <c r="O20" s="97">
        <f t="shared" si="1"/>
        <v>0</v>
      </c>
      <c r="P20" s="97">
        <f t="shared" si="1"/>
        <v>0</v>
      </c>
      <c r="Q20" s="97">
        <f t="shared" si="1"/>
        <v>0</v>
      </c>
      <c r="R20" s="97">
        <f t="shared" si="1"/>
        <v>0</v>
      </c>
      <c r="S20" s="97">
        <f t="shared" si="1"/>
        <v>0</v>
      </c>
      <c r="T20" s="97">
        <f t="shared" si="1"/>
        <v>0</v>
      </c>
      <c r="U20" s="97">
        <f t="shared" si="1"/>
        <v>0</v>
      </c>
      <c r="V20" s="97">
        <f t="shared" si="1"/>
        <v>0</v>
      </c>
      <c r="W20" s="97">
        <f t="shared" si="1"/>
        <v>0</v>
      </c>
      <c r="X20" s="97">
        <f t="shared" si="1"/>
        <v>0</v>
      </c>
      <c r="Y20" s="97">
        <f t="shared" si="1"/>
        <v>0</v>
      </c>
      <c r="Z20" s="97">
        <f t="shared" si="1"/>
        <v>0</v>
      </c>
      <c r="AA20" s="97">
        <f t="shared" si="1"/>
        <v>0</v>
      </c>
      <c r="AB20" s="32"/>
      <c r="AC20" s="32"/>
      <c r="AD20" s="32"/>
      <c r="AE20" s="32"/>
      <c r="AF20" s="32"/>
    </row>
    <row r="23" spans="1:32" x14ac:dyDescent="0.25">
      <c r="A23" s="43" t="s">
        <v>127</v>
      </c>
    </row>
    <row r="24" spans="1:32" x14ac:dyDescent="0.25">
      <c r="A24" s="43"/>
    </row>
    <row r="25" spans="1:32" x14ac:dyDescent="0.25">
      <c r="A25" s="121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</row>
    <row r="26" spans="1:32" x14ac:dyDescent="0.25">
      <c r="A26" s="121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</row>
    <row r="27" spans="1:32" x14ac:dyDescent="0.25">
      <c r="A27" s="12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</row>
    <row r="28" spans="1:32" x14ac:dyDescent="0.2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</row>
    <row r="29" spans="1:32" x14ac:dyDescent="0.2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</row>
    <row r="30" spans="1:32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</row>
    <row r="31" spans="1:32" x14ac:dyDescent="0.2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</row>
    <row r="32" spans="1:32" x14ac:dyDescent="0.2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</row>
    <row r="33" spans="1:32" x14ac:dyDescent="0.2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</row>
    <row r="34" spans="1:32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</row>
    <row r="35" spans="1:32" s="83" customFormat="1" ht="18" customHeight="1" x14ac:dyDescent="0.25">
      <c r="A35" s="44" t="s">
        <v>66</v>
      </c>
      <c r="F35" s="85"/>
    </row>
    <row r="36" spans="1:32" ht="8.25" customHeight="1" x14ac:dyDescent="0.25">
      <c r="A36" s="45"/>
      <c r="F36" s="82"/>
    </row>
    <row r="37" spans="1:32" ht="18" customHeight="1" x14ac:dyDescent="0.25">
      <c r="A37" s="41" t="s">
        <v>72</v>
      </c>
      <c r="B37" s="107" t="s">
        <v>82</v>
      </c>
      <c r="C37" s="39" t="s">
        <v>93</v>
      </c>
    </row>
    <row r="38" spans="1:32" ht="18" customHeight="1" x14ac:dyDescent="0.25">
      <c r="A38" s="41" t="s">
        <v>131</v>
      </c>
      <c r="B38" s="118"/>
      <c r="C38" s="39" t="s">
        <v>91</v>
      </c>
    </row>
    <row r="39" spans="1:32" ht="18" customHeight="1" x14ac:dyDescent="0.25">
      <c r="C39" s="39"/>
    </row>
    <row r="40" spans="1:32" ht="18" customHeight="1" x14ac:dyDescent="0.25">
      <c r="A40" s="39" t="s">
        <v>90</v>
      </c>
      <c r="F40" s="82"/>
    </row>
    <row r="41" spans="1:32" ht="10.5" customHeight="1" x14ac:dyDescent="0.25">
      <c r="A41" s="39"/>
      <c r="F41" s="82"/>
    </row>
    <row r="42" spans="1:32" ht="33.75" customHeight="1" x14ac:dyDescent="0.25">
      <c r="A42" s="45" t="s">
        <v>56</v>
      </c>
      <c r="B42" s="152" t="s">
        <v>118</v>
      </c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52"/>
      <c r="O42" s="52"/>
      <c r="P42" s="52"/>
      <c r="Q42" s="52"/>
      <c r="R42" s="52"/>
    </row>
    <row r="43" spans="1:32" x14ac:dyDescent="0.25">
      <c r="B43" s="86"/>
      <c r="C43" s="86"/>
      <c r="D43" s="86"/>
      <c r="E43" s="86"/>
      <c r="F43" s="86"/>
    </row>
    <row r="44" spans="1:32" x14ac:dyDescent="0.25">
      <c r="A44" s="88" t="s">
        <v>77</v>
      </c>
      <c r="B44" s="86"/>
      <c r="C44" s="86"/>
      <c r="D44" s="86"/>
      <c r="E44" s="86"/>
      <c r="F44" s="86"/>
    </row>
    <row r="45" spans="1:32" s="88" customFormat="1" ht="28.5" customHeight="1" x14ac:dyDescent="0.25">
      <c r="A45" s="87"/>
      <c r="B45" s="46" t="s">
        <v>62</v>
      </c>
      <c r="C45" s="46" t="s">
        <v>88</v>
      </c>
      <c r="D45" s="46" t="s">
        <v>63</v>
      </c>
      <c r="E45" s="123"/>
      <c r="F45" s="123"/>
      <c r="G45" s="123"/>
      <c r="H45" s="123"/>
      <c r="I45" s="123"/>
      <c r="J45" s="123"/>
      <c r="K45" s="123"/>
      <c r="L45" s="123"/>
      <c r="M45" s="123"/>
      <c r="N45" s="123"/>
    </row>
    <row r="46" spans="1:32" ht="18" customHeight="1" x14ac:dyDescent="0.25">
      <c r="A46" s="48" t="s">
        <v>70</v>
      </c>
      <c r="B46" s="33"/>
      <c r="C46" s="103">
        <f>+LOOKUP($B$37,'Pliego tarifario UTE vigente'!$B$6:$B$13,'Pliego tarifario UTE vigente'!$C$6:$C$13)</f>
        <v>1.37</v>
      </c>
      <c r="D46" s="49">
        <f>+B46*C46</f>
        <v>0</v>
      </c>
      <c r="E46" s="32"/>
      <c r="F46" s="124"/>
      <c r="G46" s="32"/>
      <c r="H46" s="32"/>
      <c r="I46" s="32"/>
      <c r="J46" s="32"/>
      <c r="K46" s="32"/>
      <c r="L46" s="32"/>
      <c r="M46" s="32"/>
      <c r="N46" s="32"/>
    </row>
    <row r="47" spans="1:32" x14ac:dyDescent="0.25">
      <c r="A47" s="48" t="s">
        <v>4</v>
      </c>
      <c r="B47" s="33"/>
      <c r="C47" s="103">
        <f>+LOOKUP($B$37,'Pliego tarifario UTE vigente'!$B$6:$B$13,'Pliego tarifario UTE vigente'!$D$6:$D$13)</f>
        <v>2.87</v>
      </c>
      <c r="D47" s="49">
        <f t="shared" ref="D47:D48" si="2">+B47*C47</f>
        <v>0</v>
      </c>
      <c r="E47" s="32"/>
      <c r="F47" s="124"/>
      <c r="G47" s="32"/>
      <c r="H47" s="32"/>
      <c r="I47" s="32"/>
      <c r="J47" s="32"/>
      <c r="K47" s="32"/>
      <c r="L47" s="32"/>
      <c r="M47" s="32"/>
      <c r="N47" s="32"/>
    </row>
    <row r="48" spans="1:32" x14ac:dyDescent="0.25">
      <c r="A48" s="48" t="s">
        <v>3</v>
      </c>
      <c r="B48" s="33"/>
      <c r="C48" s="103">
        <f>+LOOKUP($B$37,'Pliego tarifario UTE vigente'!$B$6:$B$13,'Pliego tarifario UTE vigente'!$E$6:$E$13)</f>
        <v>4.9009999999999998</v>
      </c>
      <c r="D48" s="49">
        <f t="shared" si="2"/>
        <v>0</v>
      </c>
      <c r="E48" s="32"/>
      <c r="F48" s="124"/>
      <c r="G48" s="32"/>
      <c r="H48" s="32"/>
      <c r="I48" s="32"/>
      <c r="J48" s="32"/>
      <c r="K48" s="32"/>
      <c r="L48" s="32"/>
      <c r="M48" s="32"/>
      <c r="N48" s="32"/>
    </row>
    <row r="49" spans="1:18" ht="45" x14ac:dyDescent="0.25">
      <c r="A49" s="48"/>
      <c r="B49" s="50" t="s">
        <v>54</v>
      </c>
      <c r="C49" s="93" t="e">
        <f>+SUMPRODUCT(B46:B48,C46:C48)/SUM(B46:B48)</f>
        <v>#DIV/0!</v>
      </c>
      <c r="D49" s="49">
        <f>+SUM(D46:D48)</f>
        <v>0</v>
      </c>
      <c r="E49" s="32"/>
      <c r="F49" s="32"/>
      <c r="G49" s="32"/>
      <c r="H49" s="32"/>
      <c r="I49" s="32"/>
      <c r="J49" s="32"/>
      <c r="K49" s="32"/>
      <c r="L49" s="32"/>
      <c r="M49" s="32"/>
      <c r="N49" s="32"/>
    </row>
    <row r="51" spans="1:18" x14ac:dyDescent="0.25">
      <c r="B51" s="153" t="s">
        <v>60</v>
      </c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5"/>
    </row>
    <row r="52" spans="1:18" x14ac:dyDescent="0.25">
      <c r="B52" s="51">
        <v>41640</v>
      </c>
      <c r="C52" s="51">
        <v>41671</v>
      </c>
      <c r="D52" s="51">
        <v>41699</v>
      </c>
      <c r="E52" s="51">
        <v>41730</v>
      </c>
      <c r="F52" s="51">
        <v>41760</v>
      </c>
      <c r="G52" s="51">
        <v>41791</v>
      </c>
      <c r="H52" s="51">
        <v>41821</v>
      </c>
      <c r="I52" s="51">
        <v>41852</v>
      </c>
      <c r="J52" s="51">
        <v>41883</v>
      </c>
      <c r="K52" s="51">
        <v>41913</v>
      </c>
      <c r="L52" s="51">
        <v>41944</v>
      </c>
      <c r="M52" s="51">
        <v>41974</v>
      </c>
      <c r="N52" s="51" t="s">
        <v>61</v>
      </c>
    </row>
    <row r="53" spans="1:18" x14ac:dyDescent="0.25">
      <c r="A53" s="48" t="s">
        <v>70</v>
      </c>
      <c r="B53" s="92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54" t="e">
        <f>+AVERAGE(B53:M53)</f>
        <v>#DIV/0!</v>
      </c>
    </row>
    <row r="54" spans="1:18" x14ac:dyDescent="0.25">
      <c r="A54" s="48" t="s">
        <v>4</v>
      </c>
      <c r="B54" s="92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54" t="e">
        <f t="shared" ref="N54:N55" si="3">+AVERAGE(B54:M54)</f>
        <v>#DIV/0!</v>
      </c>
    </row>
    <row r="55" spans="1:18" x14ac:dyDescent="0.25">
      <c r="A55" s="48" t="s">
        <v>3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54" t="e">
        <f t="shared" si="3"/>
        <v>#DIV/0!</v>
      </c>
    </row>
    <row r="57" spans="1:18" ht="30.75" customHeight="1" x14ac:dyDescent="0.25">
      <c r="A57" s="45" t="s">
        <v>57</v>
      </c>
      <c r="B57" s="152" t="s">
        <v>58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52"/>
      <c r="O57" s="52"/>
      <c r="P57" s="89"/>
      <c r="Q57" s="52"/>
      <c r="R57" s="52"/>
    </row>
    <row r="58" spans="1:18" ht="6.75" customHeight="1" x14ac:dyDescent="0.25"/>
    <row r="59" spans="1:18" x14ac:dyDescent="0.25">
      <c r="A59" s="39"/>
      <c r="C59" s="47" t="s">
        <v>89</v>
      </c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</row>
    <row r="60" spans="1:18" x14ac:dyDescent="0.25">
      <c r="A60" s="48" t="s">
        <v>70</v>
      </c>
      <c r="B60" s="53" t="s">
        <v>6</v>
      </c>
      <c r="C60" s="34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</row>
    <row r="61" spans="1:18" ht="30" x14ac:dyDescent="0.25">
      <c r="A61" s="48" t="s">
        <v>4</v>
      </c>
      <c r="B61" s="110" t="s">
        <v>92</v>
      </c>
      <c r="C61" s="34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</row>
    <row r="62" spans="1:18" x14ac:dyDescent="0.25">
      <c r="A62" s="48" t="s">
        <v>3</v>
      </c>
      <c r="B62" s="53" t="s">
        <v>5</v>
      </c>
      <c r="C62" s="34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</row>
    <row r="63" spans="1:18" ht="45" x14ac:dyDescent="0.25">
      <c r="B63" s="50" t="s">
        <v>55</v>
      </c>
      <c r="C63" s="94" t="e">
        <f>+(C46*C60+C47*C61+C48*C62)/SUM(C60:C61)</f>
        <v>#DIV/0!</v>
      </c>
      <c r="D63" s="116"/>
      <c r="E63" s="32"/>
      <c r="F63" s="32"/>
      <c r="G63" s="32"/>
      <c r="H63" s="32"/>
      <c r="I63" s="32"/>
      <c r="J63" s="32"/>
      <c r="K63" s="32"/>
      <c r="L63" s="32"/>
      <c r="M63" s="32"/>
      <c r="N63" s="32"/>
    </row>
    <row r="66" spans="1:33" s="55" customFormat="1" ht="15.75" x14ac:dyDescent="0.25">
      <c r="A66" s="42" t="s">
        <v>30</v>
      </c>
    </row>
    <row r="67" spans="1:33" s="56" customFormat="1" ht="7.5" customHeight="1" x14ac:dyDescent="0.25">
      <c r="A67" s="39"/>
    </row>
    <row r="68" spans="1:33" s="56" customFormat="1" x14ac:dyDescent="0.25">
      <c r="A68" s="39" t="s">
        <v>149</v>
      </c>
    </row>
    <row r="69" spans="1:33" s="56" customFormat="1" ht="7.5" customHeight="1" x14ac:dyDescent="0.25">
      <c r="A69" s="39"/>
    </row>
    <row r="70" spans="1:33" s="56" customFormat="1" x14ac:dyDescent="0.25">
      <c r="A70" s="39" t="s">
        <v>59</v>
      </c>
    </row>
    <row r="71" spans="1:33" s="56" customFormat="1" ht="7.5" customHeight="1" x14ac:dyDescent="0.25">
      <c r="A71" s="39"/>
    </row>
    <row r="72" spans="1:33" s="56" customFormat="1" x14ac:dyDescent="0.25">
      <c r="A72" s="39" t="s">
        <v>64</v>
      </c>
    </row>
    <row r="73" spans="1:33" s="56" customFormat="1" ht="7.5" customHeight="1" x14ac:dyDescent="0.25">
      <c r="A73" s="39"/>
    </row>
    <row r="74" spans="1:33" x14ac:dyDescent="0.25">
      <c r="A74" s="39" t="s">
        <v>73</v>
      </c>
    </row>
    <row r="75" spans="1:33" x14ac:dyDescent="0.25">
      <c r="A75" s="39"/>
    </row>
    <row r="76" spans="1:33" ht="17.25" customHeight="1" x14ac:dyDescent="0.25">
      <c r="B76" s="150" t="s">
        <v>29</v>
      </c>
      <c r="C76" s="150"/>
      <c r="D76" s="150"/>
      <c r="E76" s="150"/>
      <c r="F76" s="150"/>
      <c r="G76" s="150"/>
      <c r="H76" s="150"/>
      <c r="I76" s="150"/>
      <c r="J76" s="150"/>
      <c r="K76" s="150"/>
      <c r="L76" s="150"/>
    </row>
    <row r="77" spans="1:33" s="57" customFormat="1" x14ac:dyDescent="0.25">
      <c r="B77" s="57">
        <v>0</v>
      </c>
      <c r="C77" s="84">
        <f>+IF(B77&lt;$B$9,B77+1,"")</f>
        <v>1</v>
      </c>
      <c r="D77" s="84">
        <f t="shared" ref="D77:AA77" si="4">+IF(C77&lt;$B$9,C77+1,"")</f>
        <v>2</v>
      </c>
      <c r="E77" s="84">
        <f t="shared" si="4"/>
        <v>3</v>
      </c>
      <c r="F77" s="84">
        <f t="shared" si="4"/>
        <v>4</v>
      </c>
      <c r="G77" s="84">
        <f t="shared" si="4"/>
        <v>5</v>
      </c>
      <c r="H77" s="84">
        <f t="shared" si="4"/>
        <v>6</v>
      </c>
      <c r="I77" s="84">
        <f t="shared" si="4"/>
        <v>7</v>
      </c>
      <c r="J77" s="84">
        <f t="shared" si="4"/>
        <v>8</v>
      </c>
      <c r="K77" s="84">
        <f t="shared" si="4"/>
        <v>9</v>
      </c>
      <c r="L77" s="84">
        <f t="shared" si="4"/>
        <v>10</v>
      </c>
      <c r="M77" s="84">
        <f t="shared" si="4"/>
        <v>11</v>
      </c>
      <c r="N77" s="84">
        <f t="shared" si="4"/>
        <v>12</v>
      </c>
      <c r="O77" s="84">
        <f t="shared" si="4"/>
        <v>13</v>
      </c>
      <c r="P77" s="84">
        <f t="shared" si="4"/>
        <v>14</v>
      </c>
      <c r="Q77" s="84">
        <f t="shared" si="4"/>
        <v>15</v>
      </c>
      <c r="R77" s="84">
        <f t="shared" si="4"/>
        <v>16</v>
      </c>
      <c r="S77" s="84">
        <f t="shared" si="4"/>
        <v>17</v>
      </c>
      <c r="T77" s="84">
        <f t="shared" si="4"/>
        <v>18</v>
      </c>
      <c r="U77" s="84">
        <f t="shared" si="4"/>
        <v>19</v>
      </c>
      <c r="V77" s="84">
        <f t="shared" si="4"/>
        <v>20</v>
      </c>
      <c r="W77" s="84">
        <f t="shared" si="4"/>
        <v>21</v>
      </c>
      <c r="X77" s="84">
        <f t="shared" si="4"/>
        <v>22</v>
      </c>
      <c r="Y77" s="84">
        <f t="shared" si="4"/>
        <v>23</v>
      </c>
      <c r="Z77" s="84">
        <f t="shared" si="4"/>
        <v>24</v>
      </c>
      <c r="AA77" s="84">
        <f t="shared" si="4"/>
        <v>25</v>
      </c>
      <c r="AB77" s="122"/>
      <c r="AC77" s="122"/>
      <c r="AD77" s="122"/>
      <c r="AE77" s="122"/>
      <c r="AF77" s="122"/>
      <c r="AG77" s="122"/>
    </row>
    <row r="78" spans="1:33" s="57" customFormat="1" x14ac:dyDescent="0.25">
      <c r="A78" s="58" t="s">
        <v>133</v>
      </c>
      <c r="B78" s="114">
        <f>+SUM(B79:B82)</f>
        <v>0</v>
      </c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122"/>
      <c r="AC78" s="122"/>
      <c r="AD78" s="122"/>
      <c r="AE78" s="122"/>
      <c r="AF78" s="122"/>
      <c r="AG78" s="122"/>
    </row>
    <row r="79" spans="1:33" s="57" customFormat="1" x14ac:dyDescent="0.25">
      <c r="A79" s="64" t="s">
        <v>44</v>
      </c>
      <c r="B79" s="95"/>
      <c r="C79" s="115"/>
      <c r="D79" s="95"/>
      <c r="E79" s="115"/>
      <c r="F79" s="95"/>
      <c r="G79" s="115"/>
      <c r="H79" s="95"/>
      <c r="I79" s="115"/>
      <c r="J79" s="95"/>
      <c r="K79" s="11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122"/>
      <c r="AC79" s="122"/>
      <c r="AD79" s="122"/>
      <c r="AE79" s="122"/>
      <c r="AF79" s="122"/>
      <c r="AG79" s="122"/>
    </row>
    <row r="80" spans="1:33" s="57" customFormat="1" x14ac:dyDescent="0.25">
      <c r="A80" s="64" t="s">
        <v>45</v>
      </c>
      <c r="B80" s="95"/>
      <c r="C80" s="115"/>
      <c r="D80" s="95"/>
      <c r="E80" s="115"/>
      <c r="F80" s="95"/>
      <c r="G80" s="115"/>
      <c r="H80" s="95"/>
      <c r="I80" s="115"/>
      <c r="J80" s="95"/>
      <c r="K80" s="11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122"/>
      <c r="AC80" s="122"/>
      <c r="AD80" s="122"/>
      <c r="AE80" s="122"/>
      <c r="AF80" s="122"/>
      <c r="AG80" s="122"/>
    </row>
    <row r="81" spans="1:33" s="57" customFormat="1" x14ac:dyDescent="0.25">
      <c r="A81" s="64" t="s">
        <v>46</v>
      </c>
      <c r="B81" s="95"/>
      <c r="C81" s="115"/>
      <c r="D81" s="95"/>
      <c r="E81" s="115"/>
      <c r="F81" s="95"/>
      <c r="G81" s="115"/>
      <c r="H81" s="95"/>
      <c r="I81" s="115"/>
      <c r="J81" s="95"/>
      <c r="K81" s="115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95"/>
      <c r="W81" s="95"/>
      <c r="X81" s="95"/>
      <c r="Y81" s="95"/>
      <c r="Z81" s="95"/>
      <c r="AA81" s="95"/>
      <c r="AB81" s="122"/>
      <c r="AC81" s="122"/>
      <c r="AD81" s="122"/>
      <c r="AE81" s="122"/>
      <c r="AF81" s="122"/>
      <c r="AG81" s="122"/>
    </row>
    <row r="82" spans="1:33" s="57" customFormat="1" x14ac:dyDescent="0.25">
      <c r="A82" s="36" t="s">
        <v>97</v>
      </c>
      <c r="B82" s="95"/>
      <c r="C82" s="115"/>
      <c r="D82" s="95"/>
      <c r="E82" s="115"/>
      <c r="F82" s="95"/>
      <c r="G82" s="115"/>
      <c r="H82" s="95"/>
      <c r="I82" s="115"/>
      <c r="J82" s="95"/>
      <c r="K82" s="11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122"/>
      <c r="AC82" s="122"/>
      <c r="AD82" s="122"/>
      <c r="AE82" s="122"/>
      <c r="AF82" s="122"/>
      <c r="AG82" s="122"/>
    </row>
    <row r="83" spans="1:33" x14ac:dyDescent="0.25">
      <c r="A83" s="41" t="s">
        <v>134</v>
      </c>
      <c r="B83" s="60"/>
      <c r="C83" s="111">
        <f t="shared" ref="C83:AA83" si="5">+C20</f>
        <v>0</v>
      </c>
      <c r="D83" s="111">
        <f t="shared" si="5"/>
        <v>0</v>
      </c>
      <c r="E83" s="111">
        <f t="shared" si="5"/>
        <v>0</v>
      </c>
      <c r="F83" s="111">
        <f t="shared" si="5"/>
        <v>0</v>
      </c>
      <c r="G83" s="111">
        <f t="shared" si="5"/>
        <v>0</v>
      </c>
      <c r="H83" s="111">
        <f t="shared" si="5"/>
        <v>0</v>
      </c>
      <c r="I83" s="111">
        <f t="shared" si="5"/>
        <v>0</v>
      </c>
      <c r="J83" s="111">
        <f t="shared" si="5"/>
        <v>0</v>
      </c>
      <c r="K83" s="111">
        <f t="shared" si="5"/>
        <v>0</v>
      </c>
      <c r="L83" s="111">
        <f t="shared" si="5"/>
        <v>0</v>
      </c>
      <c r="M83" s="111">
        <f t="shared" si="5"/>
        <v>0</v>
      </c>
      <c r="N83" s="111">
        <f t="shared" si="5"/>
        <v>0</v>
      </c>
      <c r="O83" s="111">
        <f t="shared" si="5"/>
        <v>0</v>
      </c>
      <c r="P83" s="111">
        <f t="shared" si="5"/>
        <v>0</v>
      </c>
      <c r="Q83" s="111">
        <f t="shared" si="5"/>
        <v>0</v>
      </c>
      <c r="R83" s="111">
        <f t="shared" si="5"/>
        <v>0</v>
      </c>
      <c r="S83" s="111">
        <f t="shared" si="5"/>
        <v>0</v>
      </c>
      <c r="T83" s="111">
        <f t="shared" si="5"/>
        <v>0</v>
      </c>
      <c r="U83" s="111">
        <f t="shared" si="5"/>
        <v>0</v>
      </c>
      <c r="V83" s="111">
        <f t="shared" si="5"/>
        <v>0</v>
      </c>
      <c r="W83" s="111">
        <f t="shared" si="5"/>
        <v>0</v>
      </c>
      <c r="X83" s="111">
        <f t="shared" si="5"/>
        <v>0</v>
      </c>
      <c r="Y83" s="111">
        <f t="shared" si="5"/>
        <v>0</v>
      </c>
      <c r="Z83" s="111">
        <f t="shared" si="5"/>
        <v>0</v>
      </c>
      <c r="AA83" s="111">
        <f t="shared" si="5"/>
        <v>0</v>
      </c>
      <c r="AB83" s="32"/>
      <c r="AC83" s="32"/>
      <c r="AD83" s="32"/>
      <c r="AE83" s="32"/>
      <c r="AF83" s="32"/>
      <c r="AG83" s="32"/>
    </row>
    <row r="84" spans="1:33" x14ac:dyDescent="0.25">
      <c r="A84" s="41" t="s">
        <v>135</v>
      </c>
      <c r="B84" s="60"/>
      <c r="C84" s="112">
        <f>+IF(C77="",0,$B$38)</f>
        <v>0</v>
      </c>
      <c r="D84" s="112">
        <f t="shared" ref="D84:AA84" si="6">+IF(D77="",0,$B$38)</f>
        <v>0</v>
      </c>
      <c r="E84" s="112">
        <f t="shared" si="6"/>
        <v>0</v>
      </c>
      <c r="F84" s="112">
        <f t="shared" si="6"/>
        <v>0</v>
      </c>
      <c r="G84" s="112">
        <f t="shared" si="6"/>
        <v>0</v>
      </c>
      <c r="H84" s="112">
        <f t="shared" si="6"/>
        <v>0</v>
      </c>
      <c r="I84" s="112">
        <f t="shared" si="6"/>
        <v>0</v>
      </c>
      <c r="J84" s="112">
        <f t="shared" si="6"/>
        <v>0</v>
      </c>
      <c r="K84" s="112">
        <f t="shared" si="6"/>
        <v>0</v>
      </c>
      <c r="L84" s="112">
        <f t="shared" si="6"/>
        <v>0</v>
      </c>
      <c r="M84" s="112">
        <f t="shared" si="6"/>
        <v>0</v>
      </c>
      <c r="N84" s="112">
        <f t="shared" si="6"/>
        <v>0</v>
      </c>
      <c r="O84" s="112">
        <f t="shared" si="6"/>
        <v>0</v>
      </c>
      <c r="P84" s="112">
        <f t="shared" si="6"/>
        <v>0</v>
      </c>
      <c r="Q84" s="112">
        <f t="shared" si="6"/>
        <v>0</v>
      </c>
      <c r="R84" s="112">
        <f t="shared" si="6"/>
        <v>0</v>
      </c>
      <c r="S84" s="112">
        <f t="shared" si="6"/>
        <v>0</v>
      </c>
      <c r="T84" s="112">
        <f t="shared" si="6"/>
        <v>0</v>
      </c>
      <c r="U84" s="112">
        <f t="shared" si="6"/>
        <v>0</v>
      </c>
      <c r="V84" s="112">
        <f t="shared" si="6"/>
        <v>0</v>
      </c>
      <c r="W84" s="112">
        <f t="shared" si="6"/>
        <v>0</v>
      </c>
      <c r="X84" s="112">
        <f t="shared" si="6"/>
        <v>0</v>
      </c>
      <c r="Y84" s="112">
        <f t="shared" si="6"/>
        <v>0</v>
      </c>
      <c r="Z84" s="112">
        <f t="shared" si="6"/>
        <v>0</v>
      </c>
      <c r="AA84" s="112">
        <f t="shared" si="6"/>
        <v>0</v>
      </c>
      <c r="AB84" s="32"/>
      <c r="AC84" s="32"/>
      <c r="AD84" s="32"/>
      <c r="AE84" s="32"/>
      <c r="AF84" s="32"/>
      <c r="AG84" s="32"/>
    </row>
    <row r="85" spans="1:33" x14ac:dyDescent="0.25">
      <c r="A85" s="41" t="s">
        <v>124</v>
      </c>
      <c r="B85" s="59"/>
      <c r="C85" s="111">
        <f>C83*C84</f>
        <v>0</v>
      </c>
      <c r="D85" s="111">
        <f t="shared" ref="D85:AA85" si="7">D83*D84</f>
        <v>0</v>
      </c>
      <c r="E85" s="111">
        <f t="shared" si="7"/>
        <v>0</v>
      </c>
      <c r="F85" s="111">
        <f t="shared" si="7"/>
        <v>0</v>
      </c>
      <c r="G85" s="111">
        <f t="shared" si="7"/>
        <v>0</v>
      </c>
      <c r="H85" s="111">
        <f t="shared" si="7"/>
        <v>0</v>
      </c>
      <c r="I85" s="111">
        <f t="shared" si="7"/>
        <v>0</v>
      </c>
      <c r="J85" s="111">
        <f t="shared" si="7"/>
        <v>0</v>
      </c>
      <c r="K85" s="111">
        <f t="shared" si="7"/>
        <v>0</v>
      </c>
      <c r="L85" s="111">
        <f t="shared" si="7"/>
        <v>0</v>
      </c>
      <c r="M85" s="111">
        <f t="shared" si="7"/>
        <v>0</v>
      </c>
      <c r="N85" s="111">
        <f t="shared" si="7"/>
        <v>0</v>
      </c>
      <c r="O85" s="111">
        <f t="shared" si="7"/>
        <v>0</v>
      </c>
      <c r="P85" s="111">
        <f t="shared" si="7"/>
        <v>0</v>
      </c>
      <c r="Q85" s="111">
        <f t="shared" si="7"/>
        <v>0</v>
      </c>
      <c r="R85" s="111">
        <f t="shared" si="7"/>
        <v>0</v>
      </c>
      <c r="S85" s="111">
        <f t="shared" si="7"/>
        <v>0</v>
      </c>
      <c r="T85" s="111">
        <f t="shared" si="7"/>
        <v>0</v>
      </c>
      <c r="U85" s="111">
        <f t="shared" si="7"/>
        <v>0</v>
      </c>
      <c r="V85" s="111">
        <f t="shared" si="7"/>
        <v>0</v>
      </c>
      <c r="W85" s="111">
        <f t="shared" si="7"/>
        <v>0</v>
      </c>
      <c r="X85" s="111">
        <f t="shared" si="7"/>
        <v>0</v>
      </c>
      <c r="Y85" s="111">
        <f t="shared" si="7"/>
        <v>0</v>
      </c>
      <c r="Z85" s="111">
        <f t="shared" si="7"/>
        <v>0</v>
      </c>
      <c r="AA85" s="111">
        <f t="shared" si="7"/>
        <v>0</v>
      </c>
      <c r="AB85" s="32"/>
      <c r="AC85" s="32"/>
      <c r="AD85" s="32"/>
      <c r="AE85" s="32"/>
      <c r="AF85" s="32"/>
      <c r="AG85" s="32"/>
    </row>
    <row r="86" spans="1:33" x14ac:dyDescent="0.25">
      <c r="A86" s="61" t="s">
        <v>120</v>
      </c>
      <c r="B86" s="111">
        <f>+NPV(10%,C85:AA85)</f>
        <v>0</v>
      </c>
      <c r="AB86" s="32"/>
      <c r="AC86" s="32"/>
      <c r="AD86" s="32"/>
      <c r="AE86" s="32"/>
      <c r="AF86" s="32"/>
      <c r="AG86" s="32"/>
    </row>
    <row r="87" spans="1:33" x14ac:dyDescent="0.25">
      <c r="A87" s="62"/>
      <c r="B87" s="62"/>
      <c r="AB87" s="32"/>
      <c r="AC87" s="32"/>
      <c r="AD87" s="32"/>
      <c r="AE87" s="32"/>
      <c r="AF87" s="32"/>
      <c r="AG87" s="32"/>
    </row>
    <row r="88" spans="1:33" x14ac:dyDescent="0.25">
      <c r="A88" s="134" t="s">
        <v>121</v>
      </c>
      <c r="B88" s="125" t="e">
        <f>-B78/B86</f>
        <v>#DIV/0!</v>
      </c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</row>
    <row r="89" spans="1:33" x14ac:dyDescent="0.25">
      <c r="AB89" s="32"/>
      <c r="AC89" s="32"/>
      <c r="AD89" s="32"/>
      <c r="AE89" s="32"/>
      <c r="AF89" s="32"/>
      <c r="AG89" s="32"/>
    </row>
    <row r="90" spans="1:33" s="66" customFormat="1" ht="45" x14ac:dyDescent="0.25">
      <c r="A90" s="65" t="s">
        <v>98</v>
      </c>
      <c r="B90" s="117">
        <f t="shared" ref="B90:C90" si="8">+SUM(B91:B92)</f>
        <v>0</v>
      </c>
      <c r="C90" s="117">
        <f t="shared" si="8"/>
        <v>0</v>
      </c>
      <c r="D90" s="117">
        <f t="shared" ref="D90" si="9">+SUM(D91:D92)</f>
        <v>0</v>
      </c>
      <c r="E90" s="117">
        <f t="shared" ref="E90:AA90" si="10">+SUM(E91:E92)</f>
        <v>0</v>
      </c>
      <c r="F90" s="117">
        <f t="shared" si="10"/>
        <v>0</v>
      </c>
      <c r="G90" s="117">
        <f t="shared" si="10"/>
        <v>0</v>
      </c>
      <c r="H90" s="117">
        <f t="shared" si="10"/>
        <v>0</v>
      </c>
      <c r="I90" s="117">
        <f t="shared" si="10"/>
        <v>0</v>
      </c>
      <c r="J90" s="117">
        <f t="shared" si="10"/>
        <v>0</v>
      </c>
      <c r="K90" s="117">
        <f t="shared" si="10"/>
        <v>0</v>
      </c>
      <c r="L90" s="117">
        <f t="shared" si="10"/>
        <v>0</v>
      </c>
      <c r="M90" s="117">
        <f t="shared" si="10"/>
        <v>0</v>
      </c>
      <c r="N90" s="117">
        <f t="shared" si="10"/>
        <v>0</v>
      </c>
      <c r="O90" s="117">
        <f t="shared" si="10"/>
        <v>0</v>
      </c>
      <c r="P90" s="117">
        <f t="shared" si="10"/>
        <v>0</v>
      </c>
      <c r="Q90" s="117">
        <f t="shared" si="10"/>
        <v>0</v>
      </c>
      <c r="R90" s="117">
        <f t="shared" si="10"/>
        <v>0</v>
      </c>
      <c r="S90" s="117">
        <f t="shared" si="10"/>
        <v>0</v>
      </c>
      <c r="T90" s="117">
        <f t="shared" si="10"/>
        <v>0</v>
      </c>
      <c r="U90" s="117">
        <f t="shared" si="10"/>
        <v>0</v>
      </c>
      <c r="V90" s="117">
        <f t="shared" si="10"/>
        <v>0</v>
      </c>
      <c r="W90" s="117">
        <f t="shared" si="10"/>
        <v>0</v>
      </c>
      <c r="X90" s="117">
        <f t="shared" si="10"/>
        <v>0</v>
      </c>
      <c r="Y90" s="117">
        <f t="shared" si="10"/>
        <v>0</v>
      </c>
      <c r="Z90" s="117">
        <f t="shared" si="10"/>
        <v>0</v>
      </c>
      <c r="AA90" s="117">
        <f t="shared" si="10"/>
        <v>0</v>
      </c>
      <c r="AB90" s="116"/>
      <c r="AC90" s="116"/>
      <c r="AD90" s="116"/>
      <c r="AE90" s="116"/>
      <c r="AF90" s="116"/>
      <c r="AG90" s="116"/>
    </row>
    <row r="91" spans="1:33" s="116" customFormat="1" x14ac:dyDescent="0.25">
      <c r="A91" s="36" t="s">
        <v>95</v>
      </c>
      <c r="B91" s="37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20"/>
      <c r="R91" s="120"/>
      <c r="S91" s="120"/>
      <c r="T91" s="120"/>
      <c r="U91" s="120"/>
      <c r="V91" s="120"/>
      <c r="W91" s="120"/>
      <c r="X91" s="120"/>
      <c r="Y91" s="120"/>
      <c r="Z91" s="120"/>
      <c r="AA91" s="120"/>
    </row>
    <row r="92" spans="1:33" s="116" customFormat="1" x14ac:dyDescent="0.25">
      <c r="A92" s="36" t="s">
        <v>96</v>
      </c>
      <c r="B92" s="37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0"/>
    </row>
    <row r="93" spans="1:33" s="66" customFormat="1" ht="45" x14ac:dyDescent="0.25">
      <c r="A93" s="65" t="s">
        <v>99</v>
      </c>
      <c r="B93" s="117">
        <f t="shared" ref="B93:AA93" si="11">+SUM(B94:B95)</f>
        <v>0</v>
      </c>
      <c r="C93" s="117">
        <f t="shared" si="11"/>
        <v>0</v>
      </c>
      <c r="D93" s="117">
        <f t="shared" si="11"/>
        <v>0</v>
      </c>
      <c r="E93" s="117">
        <f t="shared" si="11"/>
        <v>0</v>
      </c>
      <c r="F93" s="117">
        <f t="shared" si="11"/>
        <v>0</v>
      </c>
      <c r="G93" s="117">
        <f t="shared" si="11"/>
        <v>0</v>
      </c>
      <c r="H93" s="117">
        <f t="shared" si="11"/>
        <v>0</v>
      </c>
      <c r="I93" s="117">
        <f t="shared" si="11"/>
        <v>0</v>
      </c>
      <c r="J93" s="117">
        <f t="shared" si="11"/>
        <v>0</v>
      </c>
      <c r="K93" s="117">
        <f t="shared" si="11"/>
        <v>0</v>
      </c>
      <c r="L93" s="117">
        <f t="shared" si="11"/>
        <v>0</v>
      </c>
      <c r="M93" s="117">
        <f t="shared" si="11"/>
        <v>0</v>
      </c>
      <c r="N93" s="117">
        <f t="shared" si="11"/>
        <v>0</v>
      </c>
      <c r="O93" s="117">
        <f t="shared" si="11"/>
        <v>0</v>
      </c>
      <c r="P93" s="117">
        <f t="shared" si="11"/>
        <v>0</v>
      </c>
      <c r="Q93" s="117">
        <f t="shared" si="11"/>
        <v>0</v>
      </c>
      <c r="R93" s="117">
        <f t="shared" si="11"/>
        <v>0</v>
      </c>
      <c r="S93" s="117">
        <f t="shared" si="11"/>
        <v>0</v>
      </c>
      <c r="T93" s="117">
        <f t="shared" si="11"/>
        <v>0</v>
      </c>
      <c r="U93" s="117">
        <f t="shared" si="11"/>
        <v>0</v>
      </c>
      <c r="V93" s="117">
        <f t="shared" si="11"/>
        <v>0</v>
      </c>
      <c r="W93" s="117">
        <f t="shared" si="11"/>
        <v>0</v>
      </c>
      <c r="X93" s="117">
        <f t="shared" si="11"/>
        <v>0</v>
      </c>
      <c r="Y93" s="117">
        <f t="shared" si="11"/>
        <v>0</v>
      </c>
      <c r="Z93" s="117">
        <f t="shared" si="11"/>
        <v>0</v>
      </c>
      <c r="AA93" s="117">
        <f t="shared" si="11"/>
        <v>0</v>
      </c>
      <c r="AB93" s="116"/>
      <c r="AC93" s="116"/>
      <c r="AD93" s="116"/>
      <c r="AE93" s="116"/>
      <c r="AF93" s="116"/>
      <c r="AG93" s="116"/>
    </row>
    <row r="94" spans="1:33" s="116" customFormat="1" x14ac:dyDescent="0.25">
      <c r="A94" s="36" t="s">
        <v>94</v>
      </c>
      <c r="B94" s="37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0"/>
      <c r="Q94" s="120"/>
      <c r="R94" s="120"/>
      <c r="S94" s="120"/>
      <c r="T94" s="120"/>
      <c r="U94" s="120"/>
      <c r="V94" s="120"/>
      <c r="W94" s="120"/>
      <c r="X94" s="120"/>
      <c r="Y94" s="120"/>
      <c r="Z94" s="120"/>
      <c r="AA94" s="120"/>
    </row>
    <row r="95" spans="1:33" s="116" customFormat="1" x14ac:dyDescent="0.25">
      <c r="A95" s="36" t="s">
        <v>95</v>
      </c>
      <c r="B95" s="37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</row>
    <row r="96" spans="1:33" s="66" customFormat="1" x14ac:dyDescent="0.25">
      <c r="AB96" s="116"/>
      <c r="AC96" s="116"/>
      <c r="AD96" s="116"/>
      <c r="AE96" s="116"/>
      <c r="AF96" s="116"/>
      <c r="AG96" s="116"/>
    </row>
    <row r="97" spans="1:33" s="66" customFormat="1" x14ac:dyDescent="0.25">
      <c r="A97" s="67" t="s">
        <v>47</v>
      </c>
      <c r="B97" s="97">
        <f t="shared" ref="B97:AA97" si="12">+B78+B90</f>
        <v>0</v>
      </c>
      <c r="C97" s="97">
        <f t="shared" si="12"/>
        <v>0</v>
      </c>
      <c r="D97" s="97">
        <f t="shared" si="12"/>
        <v>0</v>
      </c>
      <c r="E97" s="97">
        <f t="shared" si="12"/>
        <v>0</v>
      </c>
      <c r="F97" s="97">
        <f t="shared" si="12"/>
        <v>0</v>
      </c>
      <c r="G97" s="97">
        <f t="shared" si="12"/>
        <v>0</v>
      </c>
      <c r="H97" s="97">
        <f t="shared" si="12"/>
        <v>0</v>
      </c>
      <c r="I97" s="97">
        <f t="shared" si="12"/>
        <v>0</v>
      </c>
      <c r="J97" s="97">
        <f t="shared" si="12"/>
        <v>0</v>
      </c>
      <c r="K97" s="97">
        <f t="shared" si="12"/>
        <v>0</v>
      </c>
      <c r="L97" s="97">
        <f t="shared" si="12"/>
        <v>0</v>
      </c>
      <c r="M97" s="97">
        <f t="shared" si="12"/>
        <v>0</v>
      </c>
      <c r="N97" s="97">
        <f t="shared" si="12"/>
        <v>0</v>
      </c>
      <c r="O97" s="97">
        <f t="shared" si="12"/>
        <v>0</v>
      </c>
      <c r="P97" s="97">
        <f t="shared" si="12"/>
        <v>0</v>
      </c>
      <c r="Q97" s="97">
        <f t="shared" si="12"/>
        <v>0</v>
      </c>
      <c r="R97" s="97">
        <f t="shared" si="12"/>
        <v>0</v>
      </c>
      <c r="S97" s="97">
        <f t="shared" si="12"/>
        <v>0</v>
      </c>
      <c r="T97" s="97">
        <f t="shared" si="12"/>
        <v>0</v>
      </c>
      <c r="U97" s="97">
        <f t="shared" si="12"/>
        <v>0</v>
      </c>
      <c r="V97" s="97">
        <f t="shared" si="12"/>
        <v>0</v>
      </c>
      <c r="W97" s="97">
        <f t="shared" si="12"/>
        <v>0</v>
      </c>
      <c r="X97" s="97">
        <f t="shared" si="12"/>
        <v>0</v>
      </c>
      <c r="Y97" s="97">
        <f t="shared" si="12"/>
        <v>0</v>
      </c>
      <c r="Z97" s="97">
        <f t="shared" si="12"/>
        <v>0</v>
      </c>
      <c r="AA97" s="97">
        <f t="shared" si="12"/>
        <v>0</v>
      </c>
      <c r="AB97" s="116"/>
      <c r="AC97" s="116"/>
      <c r="AD97" s="116"/>
      <c r="AE97" s="116"/>
      <c r="AF97" s="116"/>
      <c r="AG97" s="116"/>
    </row>
    <row r="98" spans="1:33" s="66" customFormat="1" x14ac:dyDescent="0.25">
      <c r="A98" s="67" t="s">
        <v>51</v>
      </c>
      <c r="B98" s="97">
        <f t="shared" ref="B98:AA98" si="13">+B85+B93</f>
        <v>0</v>
      </c>
      <c r="C98" s="97">
        <f t="shared" si="13"/>
        <v>0</v>
      </c>
      <c r="D98" s="97">
        <f t="shared" si="13"/>
        <v>0</v>
      </c>
      <c r="E98" s="97">
        <f t="shared" si="13"/>
        <v>0</v>
      </c>
      <c r="F98" s="97">
        <f t="shared" si="13"/>
        <v>0</v>
      </c>
      <c r="G98" s="97">
        <f t="shared" si="13"/>
        <v>0</v>
      </c>
      <c r="H98" s="97">
        <f t="shared" si="13"/>
        <v>0</v>
      </c>
      <c r="I98" s="97">
        <f t="shared" si="13"/>
        <v>0</v>
      </c>
      <c r="J98" s="97">
        <f t="shared" si="13"/>
        <v>0</v>
      </c>
      <c r="K98" s="97">
        <f t="shared" si="13"/>
        <v>0</v>
      </c>
      <c r="L98" s="97">
        <f t="shared" si="13"/>
        <v>0</v>
      </c>
      <c r="M98" s="97">
        <f t="shared" si="13"/>
        <v>0</v>
      </c>
      <c r="N98" s="97">
        <f t="shared" si="13"/>
        <v>0</v>
      </c>
      <c r="O98" s="97">
        <f t="shared" si="13"/>
        <v>0</v>
      </c>
      <c r="P98" s="97">
        <f t="shared" si="13"/>
        <v>0</v>
      </c>
      <c r="Q98" s="97">
        <f t="shared" si="13"/>
        <v>0</v>
      </c>
      <c r="R98" s="97">
        <f t="shared" si="13"/>
        <v>0</v>
      </c>
      <c r="S98" s="97">
        <f t="shared" si="13"/>
        <v>0</v>
      </c>
      <c r="T98" s="97">
        <f t="shared" si="13"/>
        <v>0</v>
      </c>
      <c r="U98" s="97">
        <f t="shared" si="13"/>
        <v>0</v>
      </c>
      <c r="V98" s="97">
        <f t="shared" si="13"/>
        <v>0</v>
      </c>
      <c r="W98" s="97">
        <f t="shared" si="13"/>
        <v>0</v>
      </c>
      <c r="X98" s="97">
        <f t="shared" si="13"/>
        <v>0</v>
      </c>
      <c r="Y98" s="97">
        <f t="shared" si="13"/>
        <v>0</v>
      </c>
      <c r="Z98" s="97">
        <f t="shared" si="13"/>
        <v>0</v>
      </c>
      <c r="AA98" s="97">
        <f t="shared" si="13"/>
        <v>0</v>
      </c>
      <c r="AB98" s="116"/>
      <c r="AC98" s="116"/>
      <c r="AD98" s="116"/>
      <c r="AE98" s="116"/>
      <c r="AF98" s="116"/>
      <c r="AG98" s="116"/>
    </row>
    <row r="99" spans="1:33" s="66" customFormat="1" x14ac:dyDescent="0.25">
      <c r="A99" s="67" t="s">
        <v>103</v>
      </c>
      <c r="B99" s="111">
        <f>+SUM(B97:B98)</f>
        <v>0</v>
      </c>
      <c r="C99" s="111">
        <f t="shared" ref="C99:AA99" si="14">+SUM(C97:C98)</f>
        <v>0</v>
      </c>
      <c r="D99" s="111">
        <f t="shared" si="14"/>
        <v>0</v>
      </c>
      <c r="E99" s="111">
        <f t="shared" si="14"/>
        <v>0</v>
      </c>
      <c r="F99" s="111">
        <f t="shared" si="14"/>
        <v>0</v>
      </c>
      <c r="G99" s="111">
        <f t="shared" si="14"/>
        <v>0</v>
      </c>
      <c r="H99" s="111">
        <f t="shared" si="14"/>
        <v>0</v>
      </c>
      <c r="I99" s="111">
        <f t="shared" si="14"/>
        <v>0</v>
      </c>
      <c r="J99" s="111">
        <f t="shared" si="14"/>
        <v>0</v>
      </c>
      <c r="K99" s="111">
        <f t="shared" si="14"/>
        <v>0</v>
      </c>
      <c r="L99" s="111">
        <f t="shared" si="14"/>
        <v>0</v>
      </c>
      <c r="M99" s="111">
        <f t="shared" si="14"/>
        <v>0</v>
      </c>
      <c r="N99" s="111">
        <f t="shared" si="14"/>
        <v>0</v>
      </c>
      <c r="O99" s="111">
        <f t="shared" si="14"/>
        <v>0</v>
      </c>
      <c r="P99" s="111">
        <f t="shared" si="14"/>
        <v>0</v>
      </c>
      <c r="Q99" s="111">
        <f t="shared" si="14"/>
        <v>0</v>
      </c>
      <c r="R99" s="111">
        <f t="shared" si="14"/>
        <v>0</v>
      </c>
      <c r="S99" s="111">
        <f t="shared" si="14"/>
        <v>0</v>
      </c>
      <c r="T99" s="111">
        <f t="shared" si="14"/>
        <v>0</v>
      </c>
      <c r="U99" s="111">
        <f t="shared" si="14"/>
        <v>0</v>
      </c>
      <c r="V99" s="111">
        <f t="shared" si="14"/>
        <v>0</v>
      </c>
      <c r="W99" s="111">
        <f t="shared" si="14"/>
        <v>0</v>
      </c>
      <c r="X99" s="111">
        <f t="shared" si="14"/>
        <v>0</v>
      </c>
      <c r="Y99" s="111">
        <f t="shared" si="14"/>
        <v>0</v>
      </c>
      <c r="Z99" s="111">
        <f t="shared" si="14"/>
        <v>0</v>
      </c>
      <c r="AA99" s="111">
        <f t="shared" si="14"/>
        <v>0</v>
      </c>
      <c r="AB99" s="116"/>
      <c r="AC99" s="116"/>
      <c r="AD99" s="116"/>
      <c r="AE99" s="116"/>
      <c r="AF99" s="116"/>
      <c r="AG99" s="116"/>
    </row>
    <row r="100" spans="1:33" x14ac:dyDescent="0.25">
      <c r="O100" s="66"/>
    </row>
    <row r="101" spans="1:33" x14ac:dyDescent="0.25">
      <c r="A101" s="134" t="s">
        <v>122</v>
      </c>
      <c r="B101" s="111">
        <f>NPV(10%,B99:AA99)</f>
        <v>0</v>
      </c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</row>
    <row r="102" spans="1:33" x14ac:dyDescent="0.25">
      <c r="A102" s="134" t="s">
        <v>113</v>
      </c>
      <c r="B102" s="119" t="e">
        <f>IRR(B99:AA99)</f>
        <v>#NUM!</v>
      </c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</row>
    <row r="103" spans="1:33" x14ac:dyDescent="0.25">
      <c r="A103" s="134" t="s">
        <v>123</v>
      </c>
      <c r="B103" s="113" t="e">
        <f>-B99/AVERAGE(C99:AA99)</f>
        <v>#DIV/0!</v>
      </c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</row>
    <row r="106" spans="1:33" x14ac:dyDescent="0.25">
      <c r="O106" s="66"/>
    </row>
    <row r="107" spans="1:33" s="100" customFormat="1" x14ac:dyDescent="0.25">
      <c r="B107" s="99"/>
    </row>
    <row r="108" spans="1:33" s="70" customFormat="1" x14ac:dyDescent="0.25">
      <c r="A108" s="101" t="s">
        <v>75</v>
      </c>
      <c r="B108" s="72"/>
      <c r="C108" s="72"/>
      <c r="D108" s="72"/>
      <c r="E108" s="72"/>
      <c r="F108" s="72"/>
      <c r="G108" s="72"/>
      <c r="H108" s="72"/>
      <c r="I108" s="72"/>
    </row>
    <row r="109" spans="1:33" s="39" customFormat="1" x14ac:dyDescent="0.25"/>
    <row r="110" spans="1:33" s="39" customFormat="1" x14ac:dyDescent="0.25"/>
    <row r="111" spans="1:33" s="39" customFormat="1" x14ac:dyDescent="0.25"/>
    <row r="112" spans="1:33" s="39" customFormat="1" x14ac:dyDescent="0.25"/>
    <row r="113" s="39" customFormat="1" x14ac:dyDescent="0.25"/>
    <row r="114" s="39" customFormat="1" x14ac:dyDescent="0.25"/>
    <row r="115" s="39" customFormat="1" x14ac:dyDescent="0.25"/>
    <row r="116" s="39" customFormat="1" x14ac:dyDescent="0.25"/>
    <row r="117" s="39" customFormat="1" x14ac:dyDescent="0.25"/>
  </sheetData>
  <sheetProtection password="AC1E" sheet="1" objects="1" scenarios="1" insertColumns="0" insertRows="0"/>
  <dataConsolidate/>
  <mergeCells count="6">
    <mergeCell ref="B76:L76"/>
    <mergeCell ref="B6:H6"/>
    <mergeCell ref="B16:AA16"/>
    <mergeCell ref="B42:M42"/>
    <mergeCell ref="B51:N51"/>
    <mergeCell ref="B57:M57"/>
  </mergeCells>
  <pageMargins left="0.7" right="0.7" top="0.75" bottom="0.75" header="0.3" footer="0.3"/>
  <pageSetup paperSize="9" scale="48" orientation="landscape" r:id="rId1"/>
  <rowBreaks count="1" manualBreakCount="1">
    <brk id="65" max="12" man="1"/>
  </rowBreaks>
  <colBreaks count="1" manualBreakCount="1">
    <brk id="13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'Pliego tarifario UTE vigente'!$B$6:$B$13</xm:f>
          </x14:formula1>
          <xm:sqref>B37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7"/>
  <sheetViews>
    <sheetView showGridLines="0" topLeftCell="A21" zoomScale="80" zoomScaleNormal="80" zoomScaleSheetLayoutView="80" workbookViewId="0">
      <selection activeCell="B43" sqref="B43"/>
    </sheetView>
  </sheetViews>
  <sheetFormatPr baseColWidth="10" defaultColWidth="9.140625" defaultRowHeight="15" x14ac:dyDescent="0.25"/>
  <cols>
    <col min="1" max="1" width="63" style="41" customWidth="1"/>
    <col min="2" max="2" width="19.7109375" style="41" customWidth="1"/>
    <col min="3" max="3" width="18" style="41" customWidth="1"/>
    <col min="4" max="4" width="13.140625" style="41" customWidth="1"/>
    <col min="5" max="12" width="10.7109375" style="41" customWidth="1"/>
    <col min="13" max="13" width="16.140625" style="41" customWidth="1"/>
    <col min="14" max="17" width="10.7109375" style="41" customWidth="1"/>
    <col min="18" max="18" width="15.28515625" style="41" customWidth="1"/>
    <col min="19" max="27" width="10.28515625" style="41" bestFit="1" customWidth="1"/>
    <col min="28" max="16384" width="9.140625" style="41"/>
  </cols>
  <sheetData>
    <row r="1" spans="1:27" ht="18.75" x14ac:dyDescent="0.3">
      <c r="A1" s="38" t="s">
        <v>67</v>
      </c>
    </row>
    <row r="3" spans="1:27" x14ac:dyDescent="0.25">
      <c r="A3" s="39" t="s">
        <v>28</v>
      </c>
    </row>
    <row r="4" spans="1:27" x14ac:dyDescent="0.25">
      <c r="A4" s="91" t="s">
        <v>76</v>
      </c>
    </row>
    <row r="5" spans="1:27" x14ac:dyDescent="0.25">
      <c r="A5" s="81"/>
    </row>
    <row r="6" spans="1:27" ht="15.75" x14ac:dyDescent="0.25">
      <c r="A6" s="40" t="s">
        <v>65</v>
      </c>
      <c r="B6" s="151"/>
      <c r="C6" s="151"/>
      <c r="D6" s="151"/>
      <c r="E6" s="151"/>
      <c r="F6" s="151"/>
      <c r="G6" s="151"/>
      <c r="H6" s="151"/>
    </row>
    <row r="7" spans="1:27" x14ac:dyDescent="0.25">
      <c r="A7" s="81"/>
    </row>
    <row r="8" spans="1:27" ht="18" customHeight="1" x14ac:dyDescent="0.25">
      <c r="A8" s="41" t="s">
        <v>140</v>
      </c>
      <c r="B8" s="98"/>
      <c r="C8" s="39" t="s">
        <v>125</v>
      </c>
    </row>
    <row r="9" spans="1:27" ht="18" customHeight="1" x14ac:dyDescent="0.25">
      <c r="A9" s="41" t="s">
        <v>142</v>
      </c>
      <c r="B9" s="104">
        <v>25</v>
      </c>
      <c r="C9" s="39" t="s">
        <v>126</v>
      </c>
      <c r="F9" s="56"/>
    </row>
    <row r="10" spans="1:27" ht="18" customHeight="1" x14ac:dyDescent="0.25">
      <c r="F10" s="56"/>
    </row>
    <row r="11" spans="1:27" s="83" customFormat="1" ht="15.75" x14ac:dyDescent="0.25">
      <c r="A11" s="42" t="s">
        <v>27</v>
      </c>
    </row>
    <row r="13" spans="1:27" x14ac:dyDescent="0.25">
      <c r="A13" s="43" t="s">
        <v>53</v>
      </c>
      <c r="B13" s="84"/>
      <c r="C13" s="84"/>
      <c r="D13" s="84"/>
      <c r="E13" s="84"/>
      <c r="F13" s="84"/>
      <c r="G13" s="84"/>
      <c r="H13" s="84"/>
    </row>
    <row r="14" spans="1:27" x14ac:dyDescent="0.25">
      <c r="A14" s="39"/>
      <c r="B14" s="84"/>
      <c r="C14" s="84"/>
      <c r="D14" s="84"/>
      <c r="E14" s="84"/>
      <c r="F14" s="84"/>
      <c r="G14" s="84"/>
      <c r="H14" s="84"/>
    </row>
    <row r="15" spans="1:27" x14ac:dyDescent="0.25">
      <c r="A15" s="39"/>
      <c r="C15" s="84"/>
      <c r="D15" s="84"/>
      <c r="E15" s="84"/>
      <c r="F15" s="84"/>
      <c r="G15" s="84"/>
    </row>
    <row r="16" spans="1:27" x14ac:dyDescent="0.25">
      <c r="A16" s="39"/>
      <c r="B16" s="156" t="s">
        <v>52</v>
      </c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</row>
    <row r="17" spans="1:32" x14ac:dyDescent="0.25">
      <c r="A17" s="39"/>
      <c r="B17" s="41">
        <v>0</v>
      </c>
      <c r="C17" s="84">
        <f>+IF(B17&lt;$B$9,B17+1,"")</f>
        <v>1</v>
      </c>
      <c r="D17" s="84">
        <f t="shared" ref="D17:AA17" si="0">+IF(C17&lt;$B$9,C17+1,"")</f>
        <v>2</v>
      </c>
      <c r="E17" s="84">
        <f t="shared" si="0"/>
        <v>3</v>
      </c>
      <c r="F17" s="84">
        <f t="shared" si="0"/>
        <v>4</v>
      </c>
      <c r="G17" s="84">
        <f t="shared" si="0"/>
        <v>5</v>
      </c>
      <c r="H17" s="84">
        <f t="shared" si="0"/>
        <v>6</v>
      </c>
      <c r="I17" s="84">
        <f t="shared" si="0"/>
        <v>7</v>
      </c>
      <c r="J17" s="84">
        <f t="shared" si="0"/>
        <v>8</v>
      </c>
      <c r="K17" s="84">
        <f t="shared" si="0"/>
        <v>9</v>
      </c>
      <c r="L17" s="84">
        <f t="shared" si="0"/>
        <v>10</v>
      </c>
      <c r="M17" s="84">
        <f t="shared" si="0"/>
        <v>11</v>
      </c>
      <c r="N17" s="84">
        <f t="shared" si="0"/>
        <v>12</v>
      </c>
      <c r="O17" s="84">
        <f t="shared" si="0"/>
        <v>13</v>
      </c>
      <c r="P17" s="84">
        <f t="shared" si="0"/>
        <v>14</v>
      </c>
      <c r="Q17" s="84">
        <f t="shared" si="0"/>
        <v>15</v>
      </c>
      <c r="R17" s="84">
        <f t="shared" si="0"/>
        <v>16</v>
      </c>
      <c r="S17" s="84">
        <f t="shared" si="0"/>
        <v>17</v>
      </c>
      <c r="T17" s="84">
        <f t="shared" si="0"/>
        <v>18</v>
      </c>
      <c r="U17" s="84">
        <f t="shared" si="0"/>
        <v>19</v>
      </c>
      <c r="V17" s="84">
        <f t="shared" si="0"/>
        <v>20</v>
      </c>
      <c r="W17" s="84">
        <f t="shared" si="0"/>
        <v>21</v>
      </c>
      <c r="X17" s="84">
        <f t="shared" si="0"/>
        <v>22</v>
      </c>
      <c r="Y17" s="84">
        <f t="shared" si="0"/>
        <v>23</v>
      </c>
      <c r="Z17" s="84">
        <f t="shared" si="0"/>
        <v>24</v>
      </c>
      <c r="AA17" s="84">
        <f t="shared" si="0"/>
        <v>25</v>
      </c>
      <c r="AB17" s="32"/>
      <c r="AC17" s="32"/>
      <c r="AD17" s="32"/>
      <c r="AE17" s="32"/>
      <c r="AF17" s="32"/>
    </row>
    <row r="18" spans="1:32" x14ac:dyDescent="0.25">
      <c r="A18" s="41" t="s">
        <v>145</v>
      </c>
      <c r="B18" s="108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32"/>
      <c r="AC18" s="32"/>
      <c r="AD18" s="32"/>
      <c r="AE18" s="32"/>
      <c r="AF18" s="32"/>
    </row>
    <row r="19" spans="1:32" x14ac:dyDescent="0.25">
      <c r="A19" s="41" t="s">
        <v>146</v>
      </c>
      <c r="B19" s="108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32"/>
      <c r="AC19" s="32"/>
      <c r="AD19" s="32"/>
      <c r="AE19" s="32"/>
      <c r="AF19" s="32"/>
    </row>
    <row r="20" spans="1:32" x14ac:dyDescent="0.25">
      <c r="A20" s="41" t="s">
        <v>147</v>
      </c>
      <c r="B20" s="109"/>
      <c r="C20" s="97">
        <f>+C18-C19</f>
        <v>0</v>
      </c>
      <c r="D20" s="97">
        <f t="shared" ref="D20:AA20" si="1">+D18-D19</f>
        <v>0</v>
      </c>
      <c r="E20" s="97">
        <f t="shared" si="1"/>
        <v>0</v>
      </c>
      <c r="F20" s="97">
        <f t="shared" si="1"/>
        <v>0</v>
      </c>
      <c r="G20" s="97">
        <f t="shared" si="1"/>
        <v>0</v>
      </c>
      <c r="H20" s="97">
        <f t="shared" si="1"/>
        <v>0</v>
      </c>
      <c r="I20" s="97">
        <f t="shared" si="1"/>
        <v>0</v>
      </c>
      <c r="J20" s="97">
        <f t="shared" si="1"/>
        <v>0</v>
      </c>
      <c r="K20" s="97">
        <f t="shared" si="1"/>
        <v>0</v>
      </c>
      <c r="L20" s="97">
        <f t="shared" si="1"/>
        <v>0</v>
      </c>
      <c r="M20" s="97">
        <f t="shared" si="1"/>
        <v>0</v>
      </c>
      <c r="N20" s="97">
        <f t="shared" si="1"/>
        <v>0</v>
      </c>
      <c r="O20" s="97">
        <f t="shared" si="1"/>
        <v>0</v>
      </c>
      <c r="P20" s="97">
        <f t="shared" si="1"/>
        <v>0</v>
      </c>
      <c r="Q20" s="97">
        <f t="shared" si="1"/>
        <v>0</v>
      </c>
      <c r="R20" s="97">
        <f t="shared" si="1"/>
        <v>0</v>
      </c>
      <c r="S20" s="97">
        <f t="shared" si="1"/>
        <v>0</v>
      </c>
      <c r="T20" s="97">
        <f t="shared" si="1"/>
        <v>0</v>
      </c>
      <c r="U20" s="97">
        <f t="shared" si="1"/>
        <v>0</v>
      </c>
      <c r="V20" s="97">
        <f t="shared" si="1"/>
        <v>0</v>
      </c>
      <c r="W20" s="97">
        <f t="shared" si="1"/>
        <v>0</v>
      </c>
      <c r="X20" s="97">
        <f t="shared" si="1"/>
        <v>0</v>
      </c>
      <c r="Y20" s="97">
        <f t="shared" si="1"/>
        <v>0</v>
      </c>
      <c r="Z20" s="97">
        <f t="shared" si="1"/>
        <v>0</v>
      </c>
      <c r="AA20" s="97">
        <f t="shared" si="1"/>
        <v>0</v>
      </c>
      <c r="AB20" s="32"/>
      <c r="AC20" s="32"/>
      <c r="AD20" s="32"/>
      <c r="AE20" s="32"/>
      <c r="AF20" s="32"/>
    </row>
    <row r="23" spans="1:32" x14ac:dyDescent="0.25">
      <c r="A23" s="43" t="s">
        <v>127</v>
      </c>
    </row>
    <row r="24" spans="1:32" x14ac:dyDescent="0.25">
      <c r="A24" s="43"/>
    </row>
    <row r="25" spans="1:32" x14ac:dyDescent="0.25">
      <c r="A25" s="121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</row>
    <row r="26" spans="1:32" x14ac:dyDescent="0.25">
      <c r="A26" s="121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</row>
    <row r="27" spans="1:32" x14ac:dyDescent="0.25">
      <c r="A27" s="12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</row>
    <row r="28" spans="1:32" x14ac:dyDescent="0.2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</row>
    <row r="29" spans="1:32" x14ac:dyDescent="0.2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</row>
    <row r="30" spans="1:32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</row>
    <row r="31" spans="1:32" x14ac:dyDescent="0.2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</row>
    <row r="32" spans="1:32" x14ac:dyDescent="0.2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</row>
    <row r="33" spans="1:32" x14ac:dyDescent="0.2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</row>
    <row r="34" spans="1:32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</row>
    <row r="35" spans="1:32" s="83" customFormat="1" ht="18" customHeight="1" x14ac:dyDescent="0.25">
      <c r="A35" s="44" t="s">
        <v>66</v>
      </c>
      <c r="F35" s="85"/>
    </row>
    <row r="36" spans="1:32" ht="8.25" customHeight="1" x14ac:dyDescent="0.25">
      <c r="A36" s="45"/>
      <c r="F36" s="82"/>
    </row>
    <row r="37" spans="1:32" ht="18" customHeight="1" x14ac:dyDescent="0.25">
      <c r="A37" s="41" t="s">
        <v>72</v>
      </c>
      <c r="B37" s="107" t="s">
        <v>82</v>
      </c>
      <c r="C37" s="39" t="s">
        <v>93</v>
      </c>
    </row>
    <row r="38" spans="1:32" ht="18" customHeight="1" x14ac:dyDescent="0.25">
      <c r="A38" s="41" t="s">
        <v>131</v>
      </c>
      <c r="B38" s="118"/>
      <c r="C38" s="39" t="s">
        <v>91</v>
      </c>
    </row>
    <row r="39" spans="1:32" ht="18" customHeight="1" x14ac:dyDescent="0.25">
      <c r="C39" s="39"/>
    </row>
    <row r="40" spans="1:32" ht="18" customHeight="1" x14ac:dyDescent="0.25">
      <c r="A40" s="39" t="s">
        <v>90</v>
      </c>
      <c r="F40" s="82"/>
    </row>
    <row r="41" spans="1:32" ht="10.5" customHeight="1" x14ac:dyDescent="0.25">
      <c r="A41" s="39"/>
      <c r="F41" s="82"/>
    </row>
    <row r="42" spans="1:32" ht="33.75" customHeight="1" x14ac:dyDescent="0.25">
      <c r="A42" s="45" t="s">
        <v>56</v>
      </c>
      <c r="B42" s="152" t="s">
        <v>118</v>
      </c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52"/>
      <c r="O42" s="52"/>
      <c r="P42" s="52"/>
      <c r="Q42" s="52"/>
      <c r="R42" s="52"/>
    </row>
    <row r="43" spans="1:32" x14ac:dyDescent="0.25">
      <c r="B43" s="86"/>
      <c r="C43" s="86"/>
      <c r="D43" s="86"/>
      <c r="E43" s="86"/>
      <c r="F43" s="86"/>
    </row>
    <row r="44" spans="1:32" x14ac:dyDescent="0.25">
      <c r="A44" s="88" t="s">
        <v>77</v>
      </c>
      <c r="B44" s="86"/>
      <c r="C44" s="86"/>
      <c r="D44" s="86"/>
      <c r="E44" s="86"/>
      <c r="F44" s="86"/>
    </row>
    <row r="45" spans="1:32" s="88" customFormat="1" ht="28.5" customHeight="1" x14ac:dyDescent="0.25">
      <c r="A45" s="87"/>
      <c r="B45" s="46" t="s">
        <v>62</v>
      </c>
      <c r="C45" s="46" t="s">
        <v>88</v>
      </c>
      <c r="D45" s="46" t="s">
        <v>63</v>
      </c>
      <c r="E45" s="123"/>
      <c r="F45" s="123"/>
      <c r="G45" s="123"/>
      <c r="H45" s="123"/>
      <c r="I45" s="123"/>
      <c r="J45" s="123"/>
      <c r="K45" s="123"/>
      <c r="L45" s="123"/>
      <c r="M45" s="123"/>
      <c r="N45" s="123"/>
    </row>
    <row r="46" spans="1:32" ht="18" customHeight="1" x14ac:dyDescent="0.25">
      <c r="A46" s="48" t="s">
        <v>70</v>
      </c>
      <c r="B46" s="33"/>
      <c r="C46" s="103">
        <f>+LOOKUP($B$37,'Pliego tarifario UTE vigente'!$B$6:$B$13,'Pliego tarifario UTE vigente'!$C$6:$C$13)</f>
        <v>1.37</v>
      </c>
      <c r="D46" s="49">
        <f>+B46*C46</f>
        <v>0</v>
      </c>
      <c r="E46" s="32"/>
      <c r="F46" s="124"/>
      <c r="G46" s="32"/>
      <c r="H46" s="32"/>
      <c r="I46" s="32"/>
      <c r="J46" s="32"/>
      <c r="K46" s="32"/>
      <c r="L46" s="32"/>
      <c r="M46" s="32"/>
      <c r="N46" s="32"/>
    </row>
    <row r="47" spans="1:32" x14ac:dyDescent="0.25">
      <c r="A47" s="48" t="s">
        <v>4</v>
      </c>
      <c r="B47" s="33"/>
      <c r="C47" s="103">
        <f>+LOOKUP($B$37,'Pliego tarifario UTE vigente'!$B$6:$B$13,'Pliego tarifario UTE vigente'!$D$6:$D$13)</f>
        <v>2.87</v>
      </c>
      <c r="D47" s="49">
        <f t="shared" ref="D47:D48" si="2">+B47*C47</f>
        <v>0</v>
      </c>
      <c r="E47" s="32"/>
      <c r="F47" s="124"/>
      <c r="G47" s="32"/>
      <c r="H47" s="32"/>
      <c r="I47" s="32"/>
      <c r="J47" s="32"/>
      <c r="K47" s="32"/>
      <c r="L47" s="32"/>
      <c r="M47" s="32"/>
      <c r="N47" s="32"/>
    </row>
    <row r="48" spans="1:32" x14ac:dyDescent="0.25">
      <c r="A48" s="48" t="s">
        <v>3</v>
      </c>
      <c r="B48" s="33"/>
      <c r="C48" s="103">
        <f>+LOOKUP($B$37,'Pliego tarifario UTE vigente'!$B$6:$B$13,'Pliego tarifario UTE vigente'!$E$6:$E$13)</f>
        <v>4.9009999999999998</v>
      </c>
      <c r="D48" s="49">
        <f t="shared" si="2"/>
        <v>0</v>
      </c>
      <c r="E48" s="32"/>
      <c r="F48" s="124"/>
      <c r="G48" s="32"/>
      <c r="H48" s="32"/>
      <c r="I48" s="32"/>
      <c r="J48" s="32"/>
      <c r="K48" s="32"/>
      <c r="L48" s="32"/>
      <c r="M48" s="32"/>
      <c r="N48" s="32"/>
    </row>
    <row r="49" spans="1:18" ht="45" x14ac:dyDescent="0.25">
      <c r="A49" s="48"/>
      <c r="B49" s="50" t="s">
        <v>54</v>
      </c>
      <c r="C49" s="93" t="e">
        <f>+SUMPRODUCT(B46:B48,C46:C48)/SUM(B46:B48)</f>
        <v>#DIV/0!</v>
      </c>
      <c r="D49" s="49">
        <f>+SUM(D46:D48)</f>
        <v>0</v>
      </c>
      <c r="E49" s="32"/>
      <c r="F49" s="32"/>
      <c r="G49" s="32"/>
      <c r="H49" s="32"/>
      <c r="I49" s="32"/>
      <c r="J49" s="32"/>
      <c r="K49" s="32"/>
      <c r="L49" s="32"/>
      <c r="M49" s="32"/>
      <c r="N49" s="32"/>
    </row>
    <row r="51" spans="1:18" x14ac:dyDescent="0.25">
      <c r="B51" s="153" t="s">
        <v>60</v>
      </c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5"/>
    </row>
    <row r="52" spans="1:18" x14ac:dyDescent="0.25">
      <c r="B52" s="51">
        <v>41640</v>
      </c>
      <c r="C52" s="51">
        <v>41671</v>
      </c>
      <c r="D52" s="51">
        <v>41699</v>
      </c>
      <c r="E52" s="51">
        <v>41730</v>
      </c>
      <c r="F52" s="51">
        <v>41760</v>
      </c>
      <c r="G52" s="51">
        <v>41791</v>
      </c>
      <c r="H52" s="51">
        <v>41821</v>
      </c>
      <c r="I52" s="51">
        <v>41852</v>
      </c>
      <c r="J52" s="51">
        <v>41883</v>
      </c>
      <c r="K52" s="51">
        <v>41913</v>
      </c>
      <c r="L52" s="51">
        <v>41944</v>
      </c>
      <c r="M52" s="51">
        <v>41974</v>
      </c>
      <c r="N52" s="51" t="s">
        <v>61</v>
      </c>
    </row>
    <row r="53" spans="1:18" x14ac:dyDescent="0.25">
      <c r="A53" s="48" t="s">
        <v>70</v>
      </c>
      <c r="B53" s="92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54" t="e">
        <f>+AVERAGE(B53:M53)</f>
        <v>#DIV/0!</v>
      </c>
    </row>
    <row r="54" spans="1:18" x14ac:dyDescent="0.25">
      <c r="A54" s="48" t="s">
        <v>4</v>
      </c>
      <c r="B54" s="92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54" t="e">
        <f t="shared" ref="N54:N55" si="3">+AVERAGE(B54:M54)</f>
        <v>#DIV/0!</v>
      </c>
    </row>
    <row r="55" spans="1:18" x14ac:dyDescent="0.25">
      <c r="A55" s="48" t="s">
        <v>3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54" t="e">
        <f t="shared" si="3"/>
        <v>#DIV/0!</v>
      </c>
    </row>
    <row r="57" spans="1:18" ht="30.75" customHeight="1" x14ac:dyDescent="0.25">
      <c r="A57" s="45" t="s">
        <v>57</v>
      </c>
      <c r="B57" s="152" t="s">
        <v>58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52"/>
      <c r="O57" s="52"/>
      <c r="P57" s="89"/>
      <c r="Q57" s="52"/>
      <c r="R57" s="52"/>
    </row>
    <row r="58" spans="1:18" ht="6.75" customHeight="1" x14ac:dyDescent="0.25"/>
    <row r="59" spans="1:18" x14ac:dyDescent="0.25">
      <c r="A59" s="39"/>
      <c r="C59" s="47" t="s">
        <v>89</v>
      </c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</row>
    <row r="60" spans="1:18" x14ac:dyDescent="0.25">
      <c r="A60" s="48" t="s">
        <v>70</v>
      </c>
      <c r="B60" s="53" t="s">
        <v>6</v>
      </c>
      <c r="C60" s="34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</row>
    <row r="61" spans="1:18" ht="30" x14ac:dyDescent="0.25">
      <c r="A61" s="48" t="s">
        <v>4</v>
      </c>
      <c r="B61" s="110" t="s">
        <v>92</v>
      </c>
      <c r="C61" s="34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</row>
    <row r="62" spans="1:18" x14ac:dyDescent="0.25">
      <c r="A62" s="48" t="s">
        <v>3</v>
      </c>
      <c r="B62" s="53" t="s">
        <v>5</v>
      </c>
      <c r="C62" s="34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</row>
    <row r="63" spans="1:18" ht="45" x14ac:dyDescent="0.25">
      <c r="B63" s="50" t="s">
        <v>55</v>
      </c>
      <c r="C63" s="94" t="e">
        <f>+(C46*C60+C47*C61+C48*C62)/SUM(C60:C61)</f>
        <v>#DIV/0!</v>
      </c>
      <c r="D63" s="116"/>
      <c r="E63" s="32"/>
      <c r="F63" s="32"/>
      <c r="G63" s="32"/>
      <c r="H63" s="32"/>
      <c r="I63" s="32"/>
      <c r="J63" s="32"/>
      <c r="K63" s="32"/>
      <c r="L63" s="32"/>
      <c r="M63" s="32"/>
      <c r="N63" s="32"/>
    </row>
    <row r="66" spans="1:33" s="55" customFormat="1" ht="15.75" x14ac:dyDescent="0.25">
      <c r="A66" s="42" t="s">
        <v>30</v>
      </c>
    </row>
    <row r="67" spans="1:33" s="56" customFormat="1" ht="7.5" customHeight="1" x14ac:dyDescent="0.25">
      <c r="A67" s="39"/>
    </row>
    <row r="68" spans="1:33" s="56" customFormat="1" x14ac:dyDescent="0.25">
      <c r="A68" s="39" t="s">
        <v>149</v>
      </c>
    </row>
    <row r="69" spans="1:33" s="56" customFormat="1" ht="7.5" customHeight="1" x14ac:dyDescent="0.25">
      <c r="A69" s="39"/>
    </row>
    <row r="70" spans="1:33" s="56" customFormat="1" x14ac:dyDescent="0.25">
      <c r="A70" s="39" t="s">
        <v>59</v>
      </c>
    </row>
    <row r="71" spans="1:33" s="56" customFormat="1" ht="7.5" customHeight="1" x14ac:dyDescent="0.25">
      <c r="A71" s="39"/>
    </row>
    <row r="72" spans="1:33" s="56" customFormat="1" x14ac:dyDescent="0.25">
      <c r="A72" s="39" t="s">
        <v>64</v>
      </c>
    </row>
    <row r="73" spans="1:33" s="56" customFormat="1" ht="7.5" customHeight="1" x14ac:dyDescent="0.25">
      <c r="A73" s="39"/>
    </row>
    <row r="74" spans="1:33" x14ac:dyDescent="0.25">
      <c r="A74" s="39" t="s">
        <v>73</v>
      </c>
    </row>
    <row r="75" spans="1:33" x14ac:dyDescent="0.25">
      <c r="A75" s="39"/>
    </row>
    <row r="76" spans="1:33" ht="17.25" customHeight="1" x14ac:dyDescent="0.25">
      <c r="B76" s="150" t="s">
        <v>29</v>
      </c>
      <c r="C76" s="150"/>
      <c r="D76" s="150"/>
      <c r="E76" s="150"/>
      <c r="F76" s="150"/>
      <c r="G76" s="150"/>
      <c r="H76" s="150"/>
      <c r="I76" s="150"/>
      <c r="J76" s="150"/>
      <c r="K76" s="150"/>
      <c r="L76" s="150"/>
    </row>
    <row r="77" spans="1:33" s="57" customFormat="1" x14ac:dyDescent="0.25">
      <c r="B77" s="57">
        <v>0</v>
      </c>
      <c r="C77" s="84">
        <f>+IF(B77&lt;$B$9,B77+1,"")</f>
        <v>1</v>
      </c>
      <c r="D77" s="84">
        <f t="shared" ref="D77:AA77" si="4">+IF(C77&lt;$B$9,C77+1,"")</f>
        <v>2</v>
      </c>
      <c r="E77" s="84">
        <f t="shared" si="4"/>
        <v>3</v>
      </c>
      <c r="F77" s="84">
        <f t="shared" si="4"/>
        <v>4</v>
      </c>
      <c r="G77" s="84">
        <f t="shared" si="4"/>
        <v>5</v>
      </c>
      <c r="H77" s="84">
        <f t="shared" si="4"/>
        <v>6</v>
      </c>
      <c r="I77" s="84">
        <f t="shared" si="4"/>
        <v>7</v>
      </c>
      <c r="J77" s="84">
        <f t="shared" si="4"/>
        <v>8</v>
      </c>
      <c r="K77" s="84">
        <f t="shared" si="4"/>
        <v>9</v>
      </c>
      <c r="L77" s="84">
        <f t="shared" si="4"/>
        <v>10</v>
      </c>
      <c r="M77" s="84">
        <f t="shared" si="4"/>
        <v>11</v>
      </c>
      <c r="N77" s="84">
        <f t="shared" si="4"/>
        <v>12</v>
      </c>
      <c r="O77" s="84">
        <f t="shared" si="4"/>
        <v>13</v>
      </c>
      <c r="P77" s="84">
        <f t="shared" si="4"/>
        <v>14</v>
      </c>
      <c r="Q77" s="84">
        <f t="shared" si="4"/>
        <v>15</v>
      </c>
      <c r="R77" s="84">
        <f t="shared" si="4"/>
        <v>16</v>
      </c>
      <c r="S77" s="84">
        <f t="shared" si="4"/>
        <v>17</v>
      </c>
      <c r="T77" s="84">
        <f t="shared" si="4"/>
        <v>18</v>
      </c>
      <c r="U77" s="84">
        <f t="shared" si="4"/>
        <v>19</v>
      </c>
      <c r="V77" s="84">
        <f t="shared" si="4"/>
        <v>20</v>
      </c>
      <c r="W77" s="84">
        <f t="shared" si="4"/>
        <v>21</v>
      </c>
      <c r="X77" s="84">
        <f t="shared" si="4"/>
        <v>22</v>
      </c>
      <c r="Y77" s="84">
        <f t="shared" si="4"/>
        <v>23</v>
      </c>
      <c r="Z77" s="84">
        <f t="shared" si="4"/>
        <v>24</v>
      </c>
      <c r="AA77" s="84">
        <f t="shared" si="4"/>
        <v>25</v>
      </c>
      <c r="AB77" s="122"/>
      <c r="AC77" s="122"/>
      <c r="AD77" s="122"/>
      <c r="AE77" s="122"/>
      <c r="AF77" s="122"/>
      <c r="AG77" s="122"/>
    </row>
    <row r="78" spans="1:33" s="57" customFormat="1" x14ac:dyDescent="0.25">
      <c r="A78" s="58" t="s">
        <v>133</v>
      </c>
      <c r="B78" s="114">
        <f>+SUM(B79:B82)</f>
        <v>0</v>
      </c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122"/>
      <c r="AC78" s="122"/>
      <c r="AD78" s="122"/>
      <c r="AE78" s="122"/>
      <c r="AF78" s="122"/>
      <c r="AG78" s="122"/>
    </row>
    <row r="79" spans="1:33" s="57" customFormat="1" x14ac:dyDescent="0.25">
      <c r="A79" s="64" t="s">
        <v>44</v>
      </c>
      <c r="B79" s="95"/>
      <c r="C79" s="115"/>
      <c r="D79" s="95"/>
      <c r="E79" s="115"/>
      <c r="F79" s="95"/>
      <c r="G79" s="115"/>
      <c r="H79" s="95"/>
      <c r="I79" s="115"/>
      <c r="J79" s="95"/>
      <c r="K79" s="11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122"/>
      <c r="AC79" s="122"/>
      <c r="AD79" s="122"/>
      <c r="AE79" s="122"/>
      <c r="AF79" s="122"/>
      <c r="AG79" s="122"/>
    </row>
    <row r="80" spans="1:33" s="57" customFormat="1" x14ac:dyDescent="0.25">
      <c r="A80" s="64" t="s">
        <v>45</v>
      </c>
      <c r="B80" s="95"/>
      <c r="C80" s="115"/>
      <c r="D80" s="95"/>
      <c r="E80" s="115"/>
      <c r="F80" s="95"/>
      <c r="G80" s="115"/>
      <c r="H80" s="95"/>
      <c r="I80" s="115"/>
      <c r="J80" s="95"/>
      <c r="K80" s="11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122"/>
      <c r="AC80" s="122"/>
      <c r="AD80" s="122"/>
      <c r="AE80" s="122"/>
      <c r="AF80" s="122"/>
      <c r="AG80" s="122"/>
    </row>
    <row r="81" spans="1:33" s="57" customFormat="1" x14ac:dyDescent="0.25">
      <c r="A81" s="64" t="s">
        <v>46</v>
      </c>
      <c r="B81" s="95"/>
      <c r="C81" s="115"/>
      <c r="D81" s="95"/>
      <c r="E81" s="115"/>
      <c r="F81" s="95"/>
      <c r="G81" s="115"/>
      <c r="H81" s="95"/>
      <c r="I81" s="115"/>
      <c r="J81" s="95"/>
      <c r="K81" s="115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95"/>
      <c r="W81" s="95"/>
      <c r="X81" s="95"/>
      <c r="Y81" s="95"/>
      <c r="Z81" s="95"/>
      <c r="AA81" s="95"/>
      <c r="AB81" s="122"/>
      <c r="AC81" s="122"/>
      <c r="AD81" s="122"/>
      <c r="AE81" s="122"/>
      <c r="AF81" s="122"/>
      <c r="AG81" s="122"/>
    </row>
    <row r="82" spans="1:33" s="57" customFormat="1" x14ac:dyDescent="0.25">
      <c r="A82" s="36" t="s">
        <v>97</v>
      </c>
      <c r="B82" s="95"/>
      <c r="C82" s="115"/>
      <c r="D82" s="95"/>
      <c r="E82" s="115"/>
      <c r="F82" s="95"/>
      <c r="G82" s="115"/>
      <c r="H82" s="95"/>
      <c r="I82" s="115"/>
      <c r="J82" s="95"/>
      <c r="K82" s="11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122"/>
      <c r="AC82" s="122"/>
      <c r="AD82" s="122"/>
      <c r="AE82" s="122"/>
      <c r="AF82" s="122"/>
      <c r="AG82" s="122"/>
    </row>
    <row r="83" spans="1:33" x14ac:dyDescent="0.25">
      <c r="A83" s="41" t="s">
        <v>134</v>
      </c>
      <c r="B83" s="60"/>
      <c r="C83" s="111">
        <f t="shared" ref="C83:AA83" si="5">+C20</f>
        <v>0</v>
      </c>
      <c r="D83" s="111">
        <f t="shared" si="5"/>
        <v>0</v>
      </c>
      <c r="E83" s="111">
        <f t="shared" si="5"/>
        <v>0</v>
      </c>
      <c r="F83" s="111">
        <f t="shared" si="5"/>
        <v>0</v>
      </c>
      <c r="G83" s="111">
        <f t="shared" si="5"/>
        <v>0</v>
      </c>
      <c r="H83" s="111">
        <f t="shared" si="5"/>
        <v>0</v>
      </c>
      <c r="I83" s="111">
        <f t="shared" si="5"/>
        <v>0</v>
      </c>
      <c r="J83" s="111">
        <f t="shared" si="5"/>
        <v>0</v>
      </c>
      <c r="K83" s="111">
        <f t="shared" si="5"/>
        <v>0</v>
      </c>
      <c r="L83" s="111">
        <f t="shared" si="5"/>
        <v>0</v>
      </c>
      <c r="M83" s="111">
        <f t="shared" si="5"/>
        <v>0</v>
      </c>
      <c r="N83" s="111">
        <f t="shared" si="5"/>
        <v>0</v>
      </c>
      <c r="O83" s="111">
        <f t="shared" si="5"/>
        <v>0</v>
      </c>
      <c r="P83" s="111">
        <f t="shared" si="5"/>
        <v>0</v>
      </c>
      <c r="Q83" s="111">
        <f t="shared" si="5"/>
        <v>0</v>
      </c>
      <c r="R83" s="111">
        <f t="shared" si="5"/>
        <v>0</v>
      </c>
      <c r="S83" s="111">
        <f t="shared" si="5"/>
        <v>0</v>
      </c>
      <c r="T83" s="111">
        <f t="shared" si="5"/>
        <v>0</v>
      </c>
      <c r="U83" s="111">
        <f t="shared" si="5"/>
        <v>0</v>
      </c>
      <c r="V83" s="111">
        <f t="shared" si="5"/>
        <v>0</v>
      </c>
      <c r="W83" s="111">
        <f t="shared" si="5"/>
        <v>0</v>
      </c>
      <c r="X83" s="111">
        <f t="shared" si="5"/>
        <v>0</v>
      </c>
      <c r="Y83" s="111">
        <f t="shared" si="5"/>
        <v>0</v>
      </c>
      <c r="Z83" s="111">
        <f t="shared" si="5"/>
        <v>0</v>
      </c>
      <c r="AA83" s="111">
        <f t="shared" si="5"/>
        <v>0</v>
      </c>
      <c r="AB83" s="32"/>
      <c r="AC83" s="32"/>
      <c r="AD83" s="32"/>
      <c r="AE83" s="32"/>
      <c r="AF83" s="32"/>
      <c r="AG83" s="32"/>
    </row>
    <row r="84" spans="1:33" x14ac:dyDescent="0.25">
      <c r="A84" s="41" t="s">
        <v>135</v>
      </c>
      <c r="B84" s="60"/>
      <c r="C84" s="112">
        <f>+IF(C77="",0,$B$38)</f>
        <v>0</v>
      </c>
      <c r="D84" s="112">
        <f t="shared" ref="D84:AA84" si="6">+IF(D77="",0,$B$38)</f>
        <v>0</v>
      </c>
      <c r="E84" s="112">
        <f t="shared" si="6"/>
        <v>0</v>
      </c>
      <c r="F84" s="112">
        <f t="shared" si="6"/>
        <v>0</v>
      </c>
      <c r="G84" s="112">
        <f t="shared" si="6"/>
        <v>0</v>
      </c>
      <c r="H84" s="112">
        <f t="shared" si="6"/>
        <v>0</v>
      </c>
      <c r="I84" s="112">
        <f t="shared" si="6"/>
        <v>0</v>
      </c>
      <c r="J84" s="112">
        <f t="shared" si="6"/>
        <v>0</v>
      </c>
      <c r="K84" s="112">
        <f t="shared" si="6"/>
        <v>0</v>
      </c>
      <c r="L84" s="112">
        <f t="shared" si="6"/>
        <v>0</v>
      </c>
      <c r="M84" s="112">
        <f t="shared" si="6"/>
        <v>0</v>
      </c>
      <c r="N84" s="112">
        <f t="shared" si="6"/>
        <v>0</v>
      </c>
      <c r="O84" s="112">
        <f t="shared" si="6"/>
        <v>0</v>
      </c>
      <c r="P84" s="112">
        <f t="shared" si="6"/>
        <v>0</v>
      </c>
      <c r="Q84" s="112">
        <f t="shared" si="6"/>
        <v>0</v>
      </c>
      <c r="R84" s="112">
        <f t="shared" si="6"/>
        <v>0</v>
      </c>
      <c r="S84" s="112">
        <f t="shared" si="6"/>
        <v>0</v>
      </c>
      <c r="T84" s="112">
        <f t="shared" si="6"/>
        <v>0</v>
      </c>
      <c r="U84" s="112">
        <f t="shared" si="6"/>
        <v>0</v>
      </c>
      <c r="V84" s="112">
        <f t="shared" si="6"/>
        <v>0</v>
      </c>
      <c r="W84" s="112">
        <f t="shared" si="6"/>
        <v>0</v>
      </c>
      <c r="X84" s="112">
        <f t="shared" si="6"/>
        <v>0</v>
      </c>
      <c r="Y84" s="112">
        <f t="shared" si="6"/>
        <v>0</v>
      </c>
      <c r="Z84" s="112">
        <f t="shared" si="6"/>
        <v>0</v>
      </c>
      <c r="AA84" s="112">
        <f t="shared" si="6"/>
        <v>0</v>
      </c>
      <c r="AB84" s="32"/>
      <c r="AC84" s="32"/>
      <c r="AD84" s="32"/>
      <c r="AE84" s="32"/>
      <c r="AF84" s="32"/>
      <c r="AG84" s="32"/>
    </row>
    <row r="85" spans="1:33" x14ac:dyDescent="0.25">
      <c r="A85" s="41" t="s">
        <v>124</v>
      </c>
      <c r="B85" s="59"/>
      <c r="C85" s="111">
        <f>C83*C84</f>
        <v>0</v>
      </c>
      <c r="D85" s="111">
        <f t="shared" ref="D85:AA85" si="7">D83*D84</f>
        <v>0</v>
      </c>
      <c r="E85" s="111">
        <f t="shared" si="7"/>
        <v>0</v>
      </c>
      <c r="F85" s="111">
        <f t="shared" si="7"/>
        <v>0</v>
      </c>
      <c r="G85" s="111">
        <f t="shared" si="7"/>
        <v>0</v>
      </c>
      <c r="H85" s="111">
        <f t="shared" si="7"/>
        <v>0</v>
      </c>
      <c r="I85" s="111">
        <f t="shared" si="7"/>
        <v>0</v>
      </c>
      <c r="J85" s="111">
        <f t="shared" si="7"/>
        <v>0</v>
      </c>
      <c r="K85" s="111">
        <f t="shared" si="7"/>
        <v>0</v>
      </c>
      <c r="L85" s="111">
        <f t="shared" si="7"/>
        <v>0</v>
      </c>
      <c r="M85" s="111">
        <f t="shared" si="7"/>
        <v>0</v>
      </c>
      <c r="N85" s="111">
        <f t="shared" si="7"/>
        <v>0</v>
      </c>
      <c r="O85" s="111">
        <f t="shared" si="7"/>
        <v>0</v>
      </c>
      <c r="P85" s="111">
        <f t="shared" si="7"/>
        <v>0</v>
      </c>
      <c r="Q85" s="111">
        <f t="shared" si="7"/>
        <v>0</v>
      </c>
      <c r="R85" s="111">
        <f t="shared" si="7"/>
        <v>0</v>
      </c>
      <c r="S85" s="111">
        <f t="shared" si="7"/>
        <v>0</v>
      </c>
      <c r="T85" s="111">
        <f t="shared" si="7"/>
        <v>0</v>
      </c>
      <c r="U85" s="111">
        <f t="shared" si="7"/>
        <v>0</v>
      </c>
      <c r="V85" s="111">
        <f t="shared" si="7"/>
        <v>0</v>
      </c>
      <c r="W85" s="111">
        <f t="shared" si="7"/>
        <v>0</v>
      </c>
      <c r="X85" s="111">
        <f t="shared" si="7"/>
        <v>0</v>
      </c>
      <c r="Y85" s="111">
        <f t="shared" si="7"/>
        <v>0</v>
      </c>
      <c r="Z85" s="111">
        <f t="shared" si="7"/>
        <v>0</v>
      </c>
      <c r="AA85" s="111">
        <f t="shared" si="7"/>
        <v>0</v>
      </c>
      <c r="AB85" s="32"/>
      <c r="AC85" s="32"/>
      <c r="AD85" s="32"/>
      <c r="AE85" s="32"/>
      <c r="AF85" s="32"/>
      <c r="AG85" s="32"/>
    </row>
    <row r="86" spans="1:33" x14ac:dyDescent="0.25">
      <c r="A86" s="61" t="s">
        <v>120</v>
      </c>
      <c r="B86" s="111">
        <f>+NPV(10%,C85:AA85)</f>
        <v>0</v>
      </c>
      <c r="AB86" s="32"/>
      <c r="AC86" s="32"/>
      <c r="AD86" s="32"/>
      <c r="AE86" s="32"/>
      <c r="AF86" s="32"/>
      <c r="AG86" s="32"/>
    </row>
    <row r="87" spans="1:33" x14ac:dyDescent="0.25">
      <c r="A87" s="62"/>
      <c r="B87" s="62"/>
      <c r="AB87" s="32"/>
      <c r="AC87" s="32"/>
      <c r="AD87" s="32"/>
      <c r="AE87" s="32"/>
      <c r="AF87" s="32"/>
      <c r="AG87" s="32"/>
    </row>
    <row r="88" spans="1:33" x14ac:dyDescent="0.25">
      <c r="A88" s="134" t="s">
        <v>121</v>
      </c>
      <c r="B88" s="125" t="e">
        <f>-B78/B86</f>
        <v>#DIV/0!</v>
      </c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</row>
    <row r="89" spans="1:33" x14ac:dyDescent="0.25">
      <c r="AB89" s="32"/>
      <c r="AC89" s="32"/>
      <c r="AD89" s="32"/>
      <c r="AE89" s="32"/>
      <c r="AF89" s="32"/>
      <c r="AG89" s="32"/>
    </row>
    <row r="90" spans="1:33" s="66" customFormat="1" ht="45" x14ac:dyDescent="0.25">
      <c r="A90" s="65" t="s">
        <v>98</v>
      </c>
      <c r="B90" s="117">
        <f t="shared" ref="B90:C90" si="8">+SUM(B91:B92)</f>
        <v>0</v>
      </c>
      <c r="C90" s="117">
        <f t="shared" si="8"/>
        <v>0</v>
      </c>
      <c r="D90" s="117">
        <f t="shared" ref="D90" si="9">+SUM(D91:D92)</f>
        <v>0</v>
      </c>
      <c r="E90" s="117">
        <f t="shared" ref="E90:AA90" si="10">+SUM(E91:E92)</f>
        <v>0</v>
      </c>
      <c r="F90" s="117">
        <f t="shared" si="10"/>
        <v>0</v>
      </c>
      <c r="G90" s="117">
        <f t="shared" si="10"/>
        <v>0</v>
      </c>
      <c r="H90" s="117">
        <f t="shared" si="10"/>
        <v>0</v>
      </c>
      <c r="I90" s="117">
        <f t="shared" si="10"/>
        <v>0</v>
      </c>
      <c r="J90" s="117">
        <f t="shared" si="10"/>
        <v>0</v>
      </c>
      <c r="K90" s="117">
        <f t="shared" si="10"/>
        <v>0</v>
      </c>
      <c r="L90" s="117">
        <f t="shared" si="10"/>
        <v>0</v>
      </c>
      <c r="M90" s="117">
        <f t="shared" si="10"/>
        <v>0</v>
      </c>
      <c r="N90" s="117">
        <f t="shared" si="10"/>
        <v>0</v>
      </c>
      <c r="O90" s="117">
        <f t="shared" si="10"/>
        <v>0</v>
      </c>
      <c r="P90" s="117">
        <f t="shared" si="10"/>
        <v>0</v>
      </c>
      <c r="Q90" s="117">
        <f t="shared" si="10"/>
        <v>0</v>
      </c>
      <c r="R90" s="117">
        <f t="shared" si="10"/>
        <v>0</v>
      </c>
      <c r="S90" s="117">
        <f t="shared" si="10"/>
        <v>0</v>
      </c>
      <c r="T90" s="117">
        <f t="shared" si="10"/>
        <v>0</v>
      </c>
      <c r="U90" s="117">
        <f t="shared" si="10"/>
        <v>0</v>
      </c>
      <c r="V90" s="117">
        <f t="shared" si="10"/>
        <v>0</v>
      </c>
      <c r="W90" s="117">
        <f t="shared" si="10"/>
        <v>0</v>
      </c>
      <c r="X90" s="117">
        <f t="shared" si="10"/>
        <v>0</v>
      </c>
      <c r="Y90" s="117">
        <f t="shared" si="10"/>
        <v>0</v>
      </c>
      <c r="Z90" s="117">
        <f t="shared" si="10"/>
        <v>0</v>
      </c>
      <c r="AA90" s="117">
        <f t="shared" si="10"/>
        <v>0</v>
      </c>
      <c r="AB90" s="116"/>
      <c r="AC90" s="116"/>
      <c r="AD90" s="116"/>
      <c r="AE90" s="116"/>
      <c r="AF90" s="116"/>
      <c r="AG90" s="116"/>
    </row>
    <row r="91" spans="1:33" s="116" customFormat="1" x14ac:dyDescent="0.25">
      <c r="A91" s="36" t="s">
        <v>95</v>
      </c>
      <c r="B91" s="37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20"/>
      <c r="R91" s="120"/>
      <c r="S91" s="120"/>
      <c r="T91" s="120"/>
      <c r="U91" s="120"/>
      <c r="V91" s="120"/>
      <c r="W91" s="120"/>
      <c r="X91" s="120"/>
      <c r="Y91" s="120"/>
      <c r="Z91" s="120"/>
      <c r="AA91" s="120"/>
    </row>
    <row r="92" spans="1:33" s="116" customFormat="1" x14ac:dyDescent="0.25">
      <c r="A92" s="36" t="s">
        <v>96</v>
      </c>
      <c r="B92" s="37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0"/>
    </row>
    <row r="93" spans="1:33" s="66" customFormat="1" ht="45" x14ac:dyDescent="0.25">
      <c r="A93" s="65" t="s">
        <v>99</v>
      </c>
      <c r="B93" s="117">
        <f t="shared" ref="B93:AA93" si="11">+SUM(B94:B95)</f>
        <v>0</v>
      </c>
      <c r="C93" s="117">
        <f t="shared" si="11"/>
        <v>0</v>
      </c>
      <c r="D93" s="117">
        <f t="shared" si="11"/>
        <v>0</v>
      </c>
      <c r="E93" s="117">
        <f t="shared" si="11"/>
        <v>0</v>
      </c>
      <c r="F93" s="117">
        <f t="shared" si="11"/>
        <v>0</v>
      </c>
      <c r="G93" s="117">
        <f t="shared" si="11"/>
        <v>0</v>
      </c>
      <c r="H93" s="117">
        <f t="shared" si="11"/>
        <v>0</v>
      </c>
      <c r="I93" s="117">
        <f t="shared" si="11"/>
        <v>0</v>
      </c>
      <c r="J93" s="117">
        <f t="shared" si="11"/>
        <v>0</v>
      </c>
      <c r="K93" s="117">
        <f t="shared" si="11"/>
        <v>0</v>
      </c>
      <c r="L93" s="117">
        <f t="shared" si="11"/>
        <v>0</v>
      </c>
      <c r="M93" s="117">
        <f t="shared" si="11"/>
        <v>0</v>
      </c>
      <c r="N93" s="117">
        <f t="shared" si="11"/>
        <v>0</v>
      </c>
      <c r="O93" s="117">
        <f t="shared" si="11"/>
        <v>0</v>
      </c>
      <c r="P93" s="117">
        <f t="shared" si="11"/>
        <v>0</v>
      </c>
      <c r="Q93" s="117">
        <f t="shared" si="11"/>
        <v>0</v>
      </c>
      <c r="R93" s="117">
        <f t="shared" si="11"/>
        <v>0</v>
      </c>
      <c r="S93" s="117">
        <f t="shared" si="11"/>
        <v>0</v>
      </c>
      <c r="T93" s="117">
        <f t="shared" si="11"/>
        <v>0</v>
      </c>
      <c r="U93" s="117">
        <f t="shared" si="11"/>
        <v>0</v>
      </c>
      <c r="V93" s="117">
        <f t="shared" si="11"/>
        <v>0</v>
      </c>
      <c r="W93" s="117">
        <f t="shared" si="11"/>
        <v>0</v>
      </c>
      <c r="X93" s="117">
        <f t="shared" si="11"/>
        <v>0</v>
      </c>
      <c r="Y93" s="117">
        <f t="shared" si="11"/>
        <v>0</v>
      </c>
      <c r="Z93" s="117">
        <f t="shared" si="11"/>
        <v>0</v>
      </c>
      <c r="AA93" s="117">
        <f t="shared" si="11"/>
        <v>0</v>
      </c>
      <c r="AB93" s="116"/>
      <c r="AC93" s="116"/>
      <c r="AD93" s="116"/>
      <c r="AE93" s="116"/>
      <c r="AF93" s="116"/>
      <c r="AG93" s="116"/>
    </row>
    <row r="94" spans="1:33" s="116" customFormat="1" x14ac:dyDescent="0.25">
      <c r="A94" s="36" t="s">
        <v>94</v>
      </c>
      <c r="B94" s="37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0"/>
      <c r="Q94" s="120"/>
      <c r="R94" s="120"/>
      <c r="S94" s="120"/>
      <c r="T94" s="120"/>
      <c r="U94" s="120"/>
      <c r="V94" s="120"/>
      <c r="W94" s="120"/>
      <c r="X94" s="120"/>
      <c r="Y94" s="120"/>
      <c r="Z94" s="120"/>
      <c r="AA94" s="120"/>
    </row>
    <row r="95" spans="1:33" s="116" customFormat="1" x14ac:dyDescent="0.25">
      <c r="A95" s="36" t="s">
        <v>95</v>
      </c>
      <c r="B95" s="37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</row>
    <row r="96" spans="1:33" s="66" customFormat="1" x14ac:dyDescent="0.25">
      <c r="AB96" s="116"/>
      <c r="AC96" s="116"/>
      <c r="AD96" s="116"/>
      <c r="AE96" s="116"/>
      <c r="AF96" s="116"/>
      <c r="AG96" s="116"/>
    </row>
    <row r="97" spans="1:33" s="66" customFormat="1" x14ac:dyDescent="0.25">
      <c r="A97" s="67" t="s">
        <v>47</v>
      </c>
      <c r="B97" s="97">
        <f t="shared" ref="B97:AA97" si="12">+B78+B90</f>
        <v>0</v>
      </c>
      <c r="C97" s="97">
        <f t="shared" si="12"/>
        <v>0</v>
      </c>
      <c r="D97" s="97">
        <f t="shared" si="12"/>
        <v>0</v>
      </c>
      <c r="E97" s="97">
        <f t="shared" si="12"/>
        <v>0</v>
      </c>
      <c r="F97" s="97">
        <f t="shared" si="12"/>
        <v>0</v>
      </c>
      <c r="G97" s="97">
        <f t="shared" si="12"/>
        <v>0</v>
      </c>
      <c r="H97" s="97">
        <f t="shared" si="12"/>
        <v>0</v>
      </c>
      <c r="I97" s="97">
        <f t="shared" si="12"/>
        <v>0</v>
      </c>
      <c r="J97" s="97">
        <f t="shared" si="12"/>
        <v>0</v>
      </c>
      <c r="K97" s="97">
        <f t="shared" si="12"/>
        <v>0</v>
      </c>
      <c r="L97" s="97">
        <f t="shared" si="12"/>
        <v>0</v>
      </c>
      <c r="M97" s="97">
        <f t="shared" si="12"/>
        <v>0</v>
      </c>
      <c r="N97" s="97">
        <f t="shared" si="12"/>
        <v>0</v>
      </c>
      <c r="O97" s="97">
        <f t="shared" si="12"/>
        <v>0</v>
      </c>
      <c r="P97" s="97">
        <f t="shared" si="12"/>
        <v>0</v>
      </c>
      <c r="Q97" s="97">
        <f t="shared" si="12"/>
        <v>0</v>
      </c>
      <c r="R97" s="97">
        <f t="shared" si="12"/>
        <v>0</v>
      </c>
      <c r="S97" s="97">
        <f t="shared" si="12"/>
        <v>0</v>
      </c>
      <c r="T97" s="97">
        <f t="shared" si="12"/>
        <v>0</v>
      </c>
      <c r="U97" s="97">
        <f t="shared" si="12"/>
        <v>0</v>
      </c>
      <c r="V97" s="97">
        <f t="shared" si="12"/>
        <v>0</v>
      </c>
      <c r="W97" s="97">
        <f t="shared" si="12"/>
        <v>0</v>
      </c>
      <c r="X97" s="97">
        <f t="shared" si="12"/>
        <v>0</v>
      </c>
      <c r="Y97" s="97">
        <f t="shared" si="12"/>
        <v>0</v>
      </c>
      <c r="Z97" s="97">
        <f t="shared" si="12"/>
        <v>0</v>
      </c>
      <c r="AA97" s="97">
        <f t="shared" si="12"/>
        <v>0</v>
      </c>
      <c r="AB97" s="116"/>
      <c r="AC97" s="116"/>
      <c r="AD97" s="116"/>
      <c r="AE97" s="116"/>
      <c r="AF97" s="116"/>
      <c r="AG97" s="116"/>
    </row>
    <row r="98" spans="1:33" s="66" customFormat="1" x14ac:dyDescent="0.25">
      <c r="A98" s="67" t="s">
        <v>51</v>
      </c>
      <c r="B98" s="97">
        <f t="shared" ref="B98:AA98" si="13">+B85+B93</f>
        <v>0</v>
      </c>
      <c r="C98" s="97">
        <f t="shared" si="13"/>
        <v>0</v>
      </c>
      <c r="D98" s="97">
        <f t="shared" si="13"/>
        <v>0</v>
      </c>
      <c r="E98" s="97">
        <f t="shared" si="13"/>
        <v>0</v>
      </c>
      <c r="F98" s="97">
        <f t="shared" si="13"/>
        <v>0</v>
      </c>
      <c r="G98" s="97">
        <f t="shared" si="13"/>
        <v>0</v>
      </c>
      <c r="H98" s="97">
        <f t="shared" si="13"/>
        <v>0</v>
      </c>
      <c r="I98" s="97">
        <f t="shared" si="13"/>
        <v>0</v>
      </c>
      <c r="J98" s="97">
        <f t="shared" si="13"/>
        <v>0</v>
      </c>
      <c r="K98" s="97">
        <f t="shared" si="13"/>
        <v>0</v>
      </c>
      <c r="L98" s="97">
        <f t="shared" si="13"/>
        <v>0</v>
      </c>
      <c r="M98" s="97">
        <f t="shared" si="13"/>
        <v>0</v>
      </c>
      <c r="N98" s="97">
        <f t="shared" si="13"/>
        <v>0</v>
      </c>
      <c r="O98" s="97">
        <f t="shared" si="13"/>
        <v>0</v>
      </c>
      <c r="P98" s="97">
        <f t="shared" si="13"/>
        <v>0</v>
      </c>
      <c r="Q98" s="97">
        <f t="shared" si="13"/>
        <v>0</v>
      </c>
      <c r="R98" s="97">
        <f t="shared" si="13"/>
        <v>0</v>
      </c>
      <c r="S98" s="97">
        <f t="shared" si="13"/>
        <v>0</v>
      </c>
      <c r="T98" s="97">
        <f t="shared" si="13"/>
        <v>0</v>
      </c>
      <c r="U98" s="97">
        <f t="shared" si="13"/>
        <v>0</v>
      </c>
      <c r="V98" s="97">
        <f t="shared" si="13"/>
        <v>0</v>
      </c>
      <c r="W98" s="97">
        <f t="shared" si="13"/>
        <v>0</v>
      </c>
      <c r="X98" s="97">
        <f t="shared" si="13"/>
        <v>0</v>
      </c>
      <c r="Y98" s="97">
        <f t="shared" si="13"/>
        <v>0</v>
      </c>
      <c r="Z98" s="97">
        <f t="shared" si="13"/>
        <v>0</v>
      </c>
      <c r="AA98" s="97">
        <f t="shared" si="13"/>
        <v>0</v>
      </c>
      <c r="AB98" s="116"/>
      <c r="AC98" s="116"/>
      <c r="AD98" s="116"/>
      <c r="AE98" s="116"/>
      <c r="AF98" s="116"/>
      <c r="AG98" s="116"/>
    </row>
    <row r="99" spans="1:33" s="66" customFormat="1" x14ac:dyDescent="0.25">
      <c r="A99" s="67" t="s">
        <v>103</v>
      </c>
      <c r="B99" s="111">
        <f>+SUM(B97:B98)</f>
        <v>0</v>
      </c>
      <c r="C99" s="111">
        <f t="shared" ref="C99:AA99" si="14">+SUM(C97:C98)</f>
        <v>0</v>
      </c>
      <c r="D99" s="111">
        <f t="shared" si="14"/>
        <v>0</v>
      </c>
      <c r="E99" s="111">
        <f t="shared" si="14"/>
        <v>0</v>
      </c>
      <c r="F99" s="111">
        <f t="shared" si="14"/>
        <v>0</v>
      </c>
      <c r="G99" s="111">
        <f t="shared" si="14"/>
        <v>0</v>
      </c>
      <c r="H99" s="111">
        <f t="shared" si="14"/>
        <v>0</v>
      </c>
      <c r="I99" s="111">
        <f t="shared" si="14"/>
        <v>0</v>
      </c>
      <c r="J99" s="111">
        <f t="shared" si="14"/>
        <v>0</v>
      </c>
      <c r="K99" s="111">
        <f t="shared" si="14"/>
        <v>0</v>
      </c>
      <c r="L99" s="111">
        <f t="shared" si="14"/>
        <v>0</v>
      </c>
      <c r="M99" s="111">
        <f t="shared" si="14"/>
        <v>0</v>
      </c>
      <c r="N99" s="111">
        <f t="shared" si="14"/>
        <v>0</v>
      </c>
      <c r="O99" s="111">
        <f t="shared" si="14"/>
        <v>0</v>
      </c>
      <c r="P99" s="111">
        <f t="shared" si="14"/>
        <v>0</v>
      </c>
      <c r="Q99" s="111">
        <f t="shared" si="14"/>
        <v>0</v>
      </c>
      <c r="R99" s="111">
        <f t="shared" si="14"/>
        <v>0</v>
      </c>
      <c r="S99" s="111">
        <f t="shared" si="14"/>
        <v>0</v>
      </c>
      <c r="T99" s="111">
        <f t="shared" si="14"/>
        <v>0</v>
      </c>
      <c r="U99" s="111">
        <f t="shared" si="14"/>
        <v>0</v>
      </c>
      <c r="V99" s="111">
        <f t="shared" si="14"/>
        <v>0</v>
      </c>
      <c r="W99" s="111">
        <f t="shared" si="14"/>
        <v>0</v>
      </c>
      <c r="X99" s="111">
        <f t="shared" si="14"/>
        <v>0</v>
      </c>
      <c r="Y99" s="111">
        <f t="shared" si="14"/>
        <v>0</v>
      </c>
      <c r="Z99" s="111">
        <f t="shared" si="14"/>
        <v>0</v>
      </c>
      <c r="AA99" s="111">
        <f t="shared" si="14"/>
        <v>0</v>
      </c>
      <c r="AB99" s="116"/>
      <c r="AC99" s="116"/>
      <c r="AD99" s="116"/>
      <c r="AE99" s="116"/>
      <c r="AF99" s="116"/>
      <c r="AG99" s="116"/>
    </row>
    <row r="100" spans="1:33" x14ac:dyDescent="0.25">
      <c r="O100" s="66"/>
    </row>
    <row r="101" spans="1:33" x14ac:dyDescent="0.25">
      <c r="A101" s="134" t="s">
        <v>122</v>
      </c>
      <c r="B101" s="111">
        <f>NPV(10%,B99:AA99)</f>
        <v>0</v>
      </c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</row>
    <row r="102" spans="1:33" x14ac:dyDescent="0.25">
      <c r="A102" s="134" t="s">
        <v>113</v>
      </c>
      <c r="B102" s="119" t="e">
        <f>IRR(B99:AA99)</f>
        <v>#NUM!</v>
      </c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</row>
    <row r="103" spans="1:33" x14ac:dyDescent="0.25">
      <c r="A103" s="134" t="s">
        <v>123</v>
      </c>
      <c r="B103" s="113" t="e">
        <f>-B99/AVERAGE(C99:AA99)</f>
        <v>#DIV/0!</v>
      </c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</row>
    <row r="106" spans="1:33" x14ac:dyDescent="0.25">
      <c r="O106" s="66"/>
    </row>
    <row r="107" spans="1:33" s="100" customFormat="1" x14ac:dyDescent="0.25">
      <c r="B107" s="99"/>
    </row>
    <row r="108" spans="1:33" s="70" customFormat="1" x14ac:dyDescent="0.25">
      <c r="A108" s="101" t="s">
        <v>75</v>
      </c>
      <c r="B108" s="72"/>
      <c r="C108" s="72"/>
      <c r="D108" s="72"/>
      <c r="E108" s="72"/>
      <c r="F108" s="72"/>
      <c r="G108" s="72"/>
      <c r="H108" s="72"/>
      <c r="I108" s="72"/>
    </row>
    <row r="109" spans="1:33" s="39" customFormat="1" x14ac:dyDescent="0.25"/>
    <row r="110" spans="1:33" s="39" customFormat="1" x14ac:dyDescent="0.25"/>
    <row r="111" spans="1:33" s="39" customFormat="1" x14ac:dyDescent="0.25"/>
    <row r="112" spans="1:33" s="39" customFormat="1" x14ac:dyDescent="0.25"/>
    <row r="113" s="39" customFormat="1" x14ac:dyDescent="0.25"/>
    <row r="114" s="39" customFormat="1" x14ac:dyDescent="0.25"/>
    <row r="115" s="39" customFormat="1" x14ac:dyDescent="0.25"/>
    <row r="116" s="39" customFormat="1" x14ac:dyDescent="0.25"/>
    <row r="117" s="39" customFormat="1" x14ac:dyDescent="0.25"/>
  </sheetData>
  <sheetProtection password="AC1E" sheet="1" objects="1" scenarios="1" insertColumns="0" insertRows="0"/>
  <dataConsolidate/>
  <mergeCells count="6">
    <mergeCell ref="B76:L76"/>
    <mergeCell ref="B6:H6"/>
    <mergeCell ref="B16:AA16"/>
    <mergeCell ref="B42:M42"/>
    <mergeCell ref="B51:N51"/>
    <mergeCell ref="B57:M57"/>
  </mergeCells>
  <pageMargins left="0.7" right="0.7" top="0.75" bottom="0.75" header="0.3" footer="0.3"/>
  <pageSetup paperSize="9" scale="48" orientation="landscape" r:id="rId1"/>
  <rowBreaks count="1" manualBreakCount="1">
    <brk id="65" max="12" man="1"/>
  </rowBreaks>
  <colBreaks count="1" manualBreakCount="1">
    <brk id="13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'Pliego tarifario UTE vigente'!$B$6:$B$13</xm:f>
          </x14:formula1>
          <xm:sqref>B37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14</vt:i4>
      </vt:variant>
    </vt:vector>
  </HeadingPairs>
  <TitlesOfParts>
    <vt:vector size="28" baseType="lpstr">
      <vt:lpstr>Carátula y Guía</vt:lpstr>
      <vt:lpstr>Ahorros EE&amp;eval.eco - Medida1</vt:lpstr>
      <vt:lpstr>Ahorros EE&amp;eval.eco - Medida2</vt:lpstr>
      <vt:lpstr>Ahorros EE&amp;eval.eco - Medida3</vt:lpstr>
      <vt:lpstr>Ahorros EE&amp;eval.eco - Medida4</vt:lpstr>
      <vt:lpstr>Ahorros EE&amp;eval.eco - Medida5</vt:lpstr>
      <vt:lpstr>Ahorros EE&amp;eval.eco - Medida6</vt:lpstr>
      <vt:lpstr>Ahorros EE&amp;eval.eco - Medida7</vt:lpstr>
      <vt:lpstr>Ahorros EE&amp;eval.eco - Medida8</vt:lpstr>
      <vt:lpstr>Ahorros EE&amp;eval.eco - Medida9</vt:lpstr>
      <vt:lpstr>Ahorros EE&amp;eval.eco - Medida10</vt:lpstr>
      <vt:lpstr>Resumen medidas</vt:lpstr>
      <vt:lpstr>Pliego tarifario UTE vigente</vt:lpstr>
      <vt:lpstr>Factores de conversión</vt:lpstr>
      <vt:lpstr>'Ahorros EE&amp;eval.eco - Medida1'!Área_de_impresión</vt:lpstr>
      <vt:lpstr>'Ahorros EE&amp;eval.eco - Medida10'!Área_de_impresión</vt:lpstr>
      <vt:lpstr>'Ahorros EE&amp;eval.eco - Medida2'!Área_de_impresión</vt:lpstr>
      <vt:lpstr>'Ahorros EE&amp;eval.eco - Medida3'!Área_de_impresión</vt:lpstr>
      <vt:lpstr>'Ahorros EE&amp;eval.eco - Medida4'!Área_de_impresión</vt:lpstr>
      <vt:lpstr>'Ahorros EE&amp;eval.eco - Medida5'!Área_de_impresión</vt:lpstr>
      <vt:lpstr>'Ahorros EE&amp;eval.eco - Medida6'!Área_de_impresión</vt:lpstr>
      <vt:lpstr>'Ahorros EE&amp;eval.eco - Medida7'!Área_de_impresión</vt:lpstr>
      <vt:lpstr>'Ahorros EE&amp;eval.eco - Medida8'!Área_de_impresión</vt:lpstr>
      <vt:lpstr>'Ahorros EE&amp;eval.eco - Medida9'!Área_de_impresión</vt:lpstr>
      <vt:lpstr>'Carátula y Guía'!Área_de_impresión</vt:lpstr>
      <vt:lpstr>'Factores de conversión'!Área_de_impresión</vt:lpstr>
      <vt:lpstr>'Pliego tarifario UTE vigente'!Área_de_impresión</vt:lpstr>
      <vt:lpstr>'Resumen medidas'!Área_de_impresión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2015-06-08T16:48:28Z</dcterms:modified>
</cp:coreProperties>
</file>